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nnées Ventes" sheetId="1" state="visible" r:id="rId1"/>
    <sheet xmlns:r="http://schemas.openxmlformats.org/officeDocument/2006/relationships" name="Exemples Macros VBA"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1">
    <numFmt numFmtId="164" formatCode="#\ ##0,00\ &quot;€&quot;"/>
  </numFmts>
  <fonts count="7">
    <font>
      <name val="Calibri"/>
      <family val="2"/>
      <color theme="1"/>
      <sz val="11"/>
      <scheme val="minor"/>
    </font>
    <font>
      <name val="Calibri"/>
      <b val="1"/>
      <color rgb="00E11D48"/>
      <sz val="16"/>
    </font>
    <font>
      <name val="Calibri"/>
      <b val="1"/>
      <color rgb="00FFFFFF"/>
      <sz val="11"/>
    </font>
    <font>
      <name val="Calibri"/>
      <color rgb="001F2937"/>
      <sz val="10"/>
    </font>
    <font>
      <name val="Calibri"/>
      <b val="1"/>
      <color rgb="001F2937"/>
      <sz val="10"/>
    </font>
    <font>
      <name val="Consolas"/>
      <color rgb="001F2937"/>
      <sz val="9"/>
    </font>
    <font>
      <b val="1"/>
      <color rgb="00FFFFFF"/>
    </font>
  </fonts>
  <fills count="8">
    <fill>
      <patternFill/>
    </fill>
    <fill>
      <patternFill patternType="gray125"/>
    </fill>
    <fill>
      <patternFill patternType="solid">
        <fgColor rgb="00E11D48"/>
      </patternFill>
    </fill>
    <fill>
      <patternFill patternType="solid">
        <fgColor rgb="00FDF0F3"/>
      </patternFill>
    </fill>
    <fill>
      <patternFill patternType="solid">
        <fgColor rgb="00FFFFFF"/>
      </patternFill>
    </fill>
    <fill>
      <patternFill patternType="solid">
        <fgColor rgb="000891B2"/>
      </patternFill>
    </fill>
    <fill>
      <patternFill patternType="solid">
        <fgColor rgb="00BE123C"/>
      </patternFill>
    </fill>
    <fill>
      <patternFill patternType="solid">
        <fgColor rgb="00FFFBEB"/>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9">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1" fontId="3" fillId="3"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xf>
    <xf numFmtId="164" fontId="3" fillId="3" borderId="1" applyAlignment="1" pivotButton="0" quotePrefix="0" xfId="0">
      <alignment horizontal="center" vertical="center" wrapText="1"/>
    </xf>
    <xf numFmtId="1" fontId="3" fillId="4"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xf>
    <xf numFmtId="164" fontId="3" fillId="4" borderId="1" applyAlignment="1" pivotButton="0" quotePrefix="0" xfId="0">
      <alignment horizontal="center" vertical="center" wrapText="1"/>
    </xf>
    <xf numFmtId="0" fontId="2" fillId="5" borderId="1" applyAlignment="1" pivotButton="0" quotePrefix="0" xfId="0">
      <alignment horizontal="center" vertical="center" wrapText="1"/>
    </xf>
    <xf numFmtId="1" fontId="2" fillId="5" borderId="1" applyAlignment="1" pivotButton="0" quotePrefix="0" xfId="0">
      <alignment horizontal="center" vertical="center" wrapText="1"/>
    </xf>
    <xf numFmtId="164" fontId="2" fillId="5" borderId="1" applyAlignment="1" pivotButton="0" quotePrefix="0" xfId="0">
      <alignment horizontal="center" vertical="center" wrapText="1"/>
    </xf>
    <xf numFmtId="0" fontId="4" fillId="0" borderId="0" pivotButton="0" quotePrefix="0" xfId="0"/>
    <xf numFmtId="0" fontId="2" fillId="6" borderId="1" applyAlignment="1" pivotButton="0" quotePrefix="0" xfId="0">
      <alignment horizontal="center" vertical="center" wrapText="1"/>
    </xf>
    <xf numFmtId="0" fontId="3" fillId="0" borderId="0" pivotButton="0" quotePrefix="0" xfId="0"/>
    <xf numFmtId="0" fontId="0" fillId="7" borderId="1" pivotButton="0" quotePrefix="0" xfId="0"/>
    <xf numFmtId="9" fontId="3" fillId="3" borderId="1" applyAlignment="1" pivotButton="0" quotePrefix="0" xfId="0">
      <alignment horizontal="center" vertical="center" wrapText="1"/>
    </xf>
    <xf numFmtId="9" fontId="0" fillId="4" borderId="1" pivotButton="0" quotePrefix="0" xfId="0"/>
    <xf numFmtId="9" fontId="3" fillId="4" borderId="1" applyAlignment="1" pivotButton="0" quotePrefix="0" xfId="0">
      <alignment horizontal="center" vertical="center" wrapText="1"/>
    </xf>
    <xf numFmtId="0" fontId="1" fillId="0" borderId="0" pivotButton="0" quotePrefix="0" xfId="0"/>
    <xf numFmtId="0" fontId="4" fillId="3" borderId="1" applyAlignment="1" pivotButton="0" quotePrefix="0" xfId="0">
      <alignment horizontal="left" vertical="top" wrapText="1"/>
    </xf>
    <xf numFmtId="0" fontId="3" fillId="3" borderId="1" applyAlignment="1" pivotButton="0" quotePrefix="0" xfId="0">
      <alignment horizontal="left" vertical="top" wrapText="1"/>
    </xf>
    <xf numFmtId="0" fontId="5" fillId="3" borderId="1" applyAlignment="1" pivotButton="0" quotePrefix="0" xfId="0">
      <alignment horizontal="left" vertical="top" wrapText="1"/>
    </xf>
    <xf numFmtId="0" fontId="4" fillId="4" borderId="1" applyAlignment="1" pivotButton="0" quotePrefix="0" xfId="0">
      <alignment horizontal="left" vertical="top" wrapText="1"/>
    </xf>
    <xf numFmtId="0" fontId="3" fillId="4" borderId="1" applyAlignment="1" pivotButton="0" quotePrefix="0" xfId="0">
      <alignment horizontal="left" vertical="top" wrapText="1"/>
    </xf>
    <xf numFmtId="0" fontId="5" fillId="4" borderId="1" applyAlignment="1" pivotButton="0" quotePrefix="0" xfId="0">
      <alignment horizontal="left" vertical="top" wrapText="1"/>
    </xf>
    <xf numFmtId="0" fontId="3" fillId="7" borderId="1" applyAlignment="1" pivotButton="0" quotePrefix="0" xfId="0">
      <alignment horizontal="center" vertical="center" wrapText="1"/>
    </xf>
    <xf numFmtId="0" fontId="2" fillId="6" borderId="0" applyAlignment="1" pivotButton="0" quotePrefix="0" xfId="0">
      <alignment horizontal="center" vertical="center" wrapText="1"/>
    </xf>
    <xf numFmtId="0" fontId="4" fillId="4" borderId="1" pivotButton="0" quotePrefix="0" xfId="0"/>
    <xf numFmtId="164" fontId="6" fillId="5" borderId="1" applyAlignment="1" pivotButton="0" quotePrefix="0" xfId="0">
      <alignment horizontal="center" vertical="center" wrapText="1"/>
    </xf>
    <xf numFmtId="0" fontId="0" fillId="0" borderId="4" pivotButton="0" quotePrefix="0" xfId="0"/>
    <xf numFmtId="0" fontId="3" fillId="3" borderId="1" pivotButton="0" quotePrefix="0" xfId="0"/>
    <xf numFmtId="164" fontId="3" fillId="3" borderId="1" pivotButton="0" quotePrefix="0" xfId="0"/>
    <xf numFmtId="0" fontId="6" fillId="5" borderId="1" applyAlignment="1" pivotButton="0" quotePrefix="0" xfId="0">
      <alignment horizontal="center" vertical="center" wrapText="1"/>
    </xf>
    <xf numFmtId="0" fontId="3" fillId="4" borderId="1" pivotButton="0" quotePrefix="0" xfId="0"/>
    <xf numFmtId="164" fontId="3" fillId="4" borderId="1" pivotButton="0" quotePrefix="0" xfId="0"/>
    <xf numFmtId="0" fontId="2" fillId="6" borderId="1" applyAlignment="1" pivotButton="0" quotePrefix="0" xfId="0">
      <alignment horizontal="left" vertical="top" wrapText="1"/>
    </xf>
  </cellXfs>
  <cellStyles count="1">
    <cellStyle name="Normal" xfId="0" builtinId="0" hidden="0"/>
  </cellStyles>
  <dxfs count="1">
    <dxf>
      <font>
        <b val="1"/>
        <color rgb="00FFFFFF"/>
      </font>
      <fill>
        <patternFill patternType="solid">
          <fgColor rgb="0016A34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Montant TTC par commercial</a:t>
            </a:r>
          </a:p>
        </rich>
      </tx>
    </title>
    <plotArea>
      <barChart>
        <barDir val="col"/>
        <grouping val="clustered"/>
        <ser>
          <idx val="0"/>
          <order val="0"/>
          <tx>
            <strRef>
              <f>'Tableau de bord'!F3</f>
            </strRef>
          </tx>
          <spPr>
            <a:solidFill xmlns:a="http://schemas.openxmlformats.org/drawingml/2006/main">
              <a:srgbClr val="E11D48"/>
            </a:solidFill>
            <a:ln xmlns:a="http://schemas.openxmlformats.org/drawingml/2006/main">
              <a:prstDash val="solid"/>
            </a:ln>
          </spPr>
          <cat>
            <numRef>
              <f>'Tableau de bord'!$E$4:$E$13</f>
            </numRef>
          </cat>
          <val>
            <numRef>
              <f>'Tableau de bord'!$F$4:$F$13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Commercial</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TTC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chiffre d'affaires par produit</a:t>
            </a:r>
          </a:p>
        </rich>
      </tx>
    </title>
    <plotArea>
      <pieChart>
        <varyColors val="1"/>
        <ser>
          <idx val="0"/>
          <order val="0"/>
          <tx>
            <strRef>
              <f>'Tableau de bord'!F17</f>
            </strRef>
          </tx>
          <spPr>
            <a:ln xmlns:a="http://schemas.openxmlformats.org/drawingml/2006/main">
              <a:prstDash val="solid"/>
            </a:ln>
          </spPr>
          <cat>
            <numRef>
              <f>'Tableau de bord'!$E$18:$E$21</f>
            </numRef>
          </cat>
          <val>
            <numRef>
              <f>'Tableau de bord'!$F$18:$F$21</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K31"/>
  <sheetViews>
    <sheetView workbookViewId="0">
      <pane ySplit="3" topLeftCell="A4" activePane="bottomLeft" state="frozen"/>
      <selection pane="bottomLeft" activeCell="A1" sqref="A1"/>
    </sheetView>
  </sheetViews>
  <sheetFormatPr baseColWidth="8" defaultRowHeight="15"/>
  <cols>
    <col width="6" customWidth="1" min="1" max="1"/>
    <col width="12" customWidth="1" min="2" max="2"/>
    <col width="20" customWidth="1" min="3" max="3"/>
    <col width="14" customWidth="1" min="4" max="4"/>
    <col width="20" customWidth="1" min="5" max="5"/>
    <col width="10" customWidth="1" min="6" max="6"/>
    <col width="14" customWidth="1" min="7" max="7"/>
    <col width="14" customWidth="1" min="8" max="8"/>
    <col width="12" customWidth="1" min="9" max="9"/>
    <col width="14" customWidth="1" min="10" max="10"/>
    <col width="16" customWidth="1" min="11" max="11"/>
  </cols>
  <sheetData>
    <row r="1" ht="26" customHeight="1">
      <c r="A1" s="1" t="inlineStr">
        <is>
          <t>SUIVI DES VENTES – EXEMPLE DE BASE DE DONNÉES POUR MACROS VBA</t>
        </is>
      </c>
    </row>
    <row r="3" ht="30" customHeight="1">
      <c r="A3" s="2" t="inlineStr">
        <is>
          <t>ID</t>
        </is>
      </c>
      <c r="B3" s="2" t="inlineStr">
        <is>
          <t>Date</t>
        </is>
      </c>
      <c r="C3" s="2" t="inlineStr">
        <is>
          <t>Commercial</t>
        </is>
      </c>
      <c r="D3" s="2" t="inlineStr">
        <is>
          <t>Ville</t>
        </is>
      </c>
      <c r="E3" s="2" t="inlineStr">
        <is>
          <t>Produit</t>
        </is>
      </c>
      <c r="F3" s="2" t="inlineStr">
        <is>
          <t>Quantité</t>
        </is>
      </c>
      <c r="G3" s="2" t="inlineStr">
        <is>
          <t>Prix Unitaire</t>
        </is>
      </c>
      <c r="H3" s="2" t="inlineStr">
        <is>
          <t>Montant HT</t>
        </is>
      </c>
      <c r="I3" s="2" t="inlineStr">
        <is>
          <t>TVA (20%)</t>
        </is>
      </c>
      <c r="J3" s="2" t="inlineStr">
        <is>
          <t>Montant TTC</t>
        </is>
      </c>
      <c r="K3" s="2" t="inlineStr">
        <is>
          <t>Statut</t>
        </is>
      </c>
    </row>
    <row r="4">
      <c r="A4" s="3" t="n">
        <v>1</v>
      </c>
      <c r="B4" s="4" t="inlineStr">
        <is>
          <t>03/07/2026</t>
        </is>
      </c>
      <c r="C4" s="5" t="inlineStr">
        <is>
          <t>Camille Dubois</t>
        </is>
      </c>
      <c r="D4" s="5" t="inlineStr">
        <is>
          <t>Paris</t>
        </is>
      </c>
      <c r="E4" s="5" t="inlineStr">
        <is>
          <t>Licence Excel Pro</t>
        </is>
      </c>
      <c r="F4" s="3" t="n">
        <v>5</v>
      </c>
      <c r="G4" s="6" t="n">
        <v>89</v>
      </c>
      <c r="H4" s="6">
        <f>F4*G4</f>
        <v/>
      </c>
      <c r="I4" s="6">
        <f>H4*0.2</f>
        <v/>
      </c>
      <c r="J4" s="6">
        <f>H4+I4</f>
        <v/>
      </c>
      <c r="K4" s="5">
        <f>IF(J4&gt;=1000,"Grand compte",IF(J4&gt;=400,"Standard","Petit compte"))</f>
        <v/>
      </c>
    </row>
    <row r="5">
      <c r="A5" s="7" t="n">
        <v>2</v>
      </c>
      <c r="B5" s="8" t="inlineStr">
        <is>
          <t>05/07/2026</t>
        </is>
      </c>
      <c r="C5" s="9" t="inlineStr">
        <is>
          <t>Julien Marchand</t>
        </is>
      </c>
      <c r="D5" s="9" t="inlineStr">
        <is>
          <t>Lyon</t>
        </is>
      </c>
      <c r="E5" s="9" t="inlineStr">
        <is>
          <t>Formation VBA</t>
        </is>
      </c>
      <c r="F5" s="7" t="n">
        <v>2</v>
      </c>
      <c r="G5" s="10" t="n">
        <v>450</v>
      </c>
      <c r="H5" s="10">
        <f>F5*G5</f>
        <v/>
      </c>
      <c r="I5" s="10">
        <f>H5*0.2</f>
        <v/>
      </c>
      <c r="J5" s="10">
        <f>H5+I5</f>
        <v/>
      </c>
      <c r="K5" s="9">
        <f>IF(J5&gt;=1000,"Grand compte",IF(J5&gt;=400,"Standard","Petit compte"))</f>
        <v/>
      </c>
    </row>
    <row r="6">
      <c r="A6" s="3" t="n">
        <v>3</v>
      </c>
      <c r="B6" s="4" t="inlineStr">
        <is>
          <t>07/07/2026</t>
        </is>
      </c>
      <c r="C6" s="5" t="inlineStr">
        <is>
          <t>Émilie Rousseau</t>
        </is>
      </c>
      <c r="D6" s="5" t="inlineStr">
        <is>
          <t>Marseille</t>
        </is>
      </c>
      <c r="E6" s="5" t="inlineStr">
        <is>
          <t>Licence Excel Pro</t>
        </is>
      </c>
      <c r="F6" s="3" t="n">
        <v>8</v>
      </c>
      <c r="G6" s="6" t="n">
        <v>89</v>
      </c>
      <c r="H6" s="6">
        <f>F6*G6</f>
        <v/>
      </c>
      <c r="I6" s="6">
        <f>H6*0.2</f>
        <v/>
      </c>
      <c r="J6" s="6">
        <f>H6+I6</f>
        <v/>
      </c>
      <c r="K6" s="5">
        <f>IF(J6&gt;=1000,"Grand compte",IF(J6&gt;=400,"Standard","Petit compte"))</f>
        <v/>
      </c>
    </row>
    <row r="7">
      <c r="A7" s="7" t="n">
        <v>4</v>
      </c>
      <c r="B7" s="8" t="inlineStr">
        <is>
          <t>08/07/2026</t>
        </is>
      </c>
      <c r="C7" s="9" t="inlineStr">
        <is>
          <t>Lucas Bertrand</t>
        </is>
      </c>
      <c r="D7" s="9" t="inlineStr">
        <is>
          <t>Toulouse</t>
        </is>
      </c>
      <c r="E7" s="9" t="inlineStr">
        <is>
          <t>Pack Automatisation</t>
        </is>
      </c>
      <c r="F7" s="7" t="n">
        <v>3</v>
      </c>
      <c r="G7" s="10" t="n">
        <v>320</v>
      </c>
      <c r="H7" s="10">
        <f>F7*G7</f>
        <v/>
      </c>
      <c r="I7" s="10">
        <f>H7*0.2</f>
        <v/>
      </c>
      <c r="J7" s="10">
        <f>H7+I7</f>
        <v/>
      </c>
      <c r="K7" s="9">
        <f>IF(J7&gt;=1000,"Grand compte",IF(J7&gt;=400,"Standard","Petit compte"))</f>
        <v/>
      </c>
    </row>
    <row r="8">
      <c r="A8" s="3" t="n">
        <v>5</v>
      </c>
      <c r="B8" s="4" t="inlineStr">
        <is>
          <t>10/07/2026</t>
        </is>
      </c>
      <c r="C8" s="5" t="inlineStr">
        <is>
          <t>Chloé Lefebvre</t>
        </is>
      </c>
      <c r="D8" s="5" t="inlineStr">
        <is>
          <t>Bordeaux</t>
        </is>
      </c>
      <c r="E8" s="5" t="inlineStr">
        <is>
          <t>Formation VBA</t>
        </is>
      </c>
      <c r="F8" s="3" t="n">
        <v>1</v>
      </c>
      <c r="G8" s="6" t="n">
        <v>450</v>
      </c>
      <c r="H8" s="6">
        <f>F8*G8</f>
        <v/>
      </c>
      <c r="I8" s="6">
        <f>H8*0.2</f>
        <v/>
      </c>
      <c r="J8" s="6">
        <f>H8+I8</f>
        <v/>
      </c>
      <c r="K8" s="5">
        <f>IF(J8&gt;=1000,"Grand compte",IF(J8&gt;=400,"Standard","Petit compte"))</f>
        <v/>
      </c>
    </row>
    <row r="9">
      <c r="A9" s="7" t="n">
        <v>6</v>
      </c>
      <c r="B9" s="8" t="inlineStr">
        <is>
          <t>11/07/2026</t>
        </is>
      </c>
      <c r="C9" s="9" t="inlineStr">
        <is>
          <t>Thomas Girard</t>
        </is>
      </c>
      <c r="D9" s="9" t="inlineStr">
        <is>
          <t>Lille</t>
        </is>
      </c>
      <c r="E9" s="9" t="inlineStr">
        <is>
          <t>Licence Excel Pro</t>
        </is>
      </c>
      <c r="F9" s="7" t="n">
        <v>6</v>
      </c>
      <c r="G9" s="10" t="n">
        <v>89</v>
      </c>
      <c r="H9" s="10">
        <f>F9*G9</f>
        <v/>
      </c>
      <c r="I9" s="10">
        <f>H9*0.2</f>
        <v/>
      </c>
      <c r="J9" s="10">
        <f>H9+I9</f>
        <v/>
      </c>
      <c r="K9" s="9">
        <f>IF(J9&gt;=1000,"Grand compte",IF(J9&gt;=400,"Standard","Petit compte"))</f>
        <v/>
      </c>
    </row>
    <row r="10">
      <c r="A10" s="3" t="n">
        <v>7</v>
      </c>
      <c r="B10" s="4" t="inlineStr">
        <is>
          <t>12/07/2026</t>
        </is>
      </c>
      <c r="C10" s="5" t="inlineStr">
        <is>
          <t>Léa Fontaine</t>
        </is>
      </c>
      <c r="D10" s="5" t="inlineStr">
        <is>
          <t>Nantes</t>
        </is>
      </c>
      <c r="E10" s="5" t="inlineStr">
        <is>
          <t>Pack Automatisation</t>
        </is>
      </c>
      <c r="F10" s="3" t="n">
        <v>4</v>
      </c>
      <c r="G10" s="6" t="n">
        <v>320</v>
      </c>
      <c r="H10" s="6">
        <f>F10*G10</f>
        <v/>
      </c>
      <c r="I10" s="6">
        <f>H10*0.2</f>
        <v/>
      </c>
      <c r="J10" s="6">
        <f>H10+I10</f>
        <v/>
      </c>
      <c r="K10" s="5">
        <f>IF(J10&gt;=1000,"Grand compte",IF(J10&gt;=400,"Standard","Petit compte"))</f>
        <v/>
      </c>
    </row>
    <row r="11">
      <c r="A11" s="7" t="n">
        <v>8</v>
      </c>
      <c r="B11" s="8" t="inlineStr">
        <is>
          <t>14/07/2026</t>
        </is>
      </c>
      <c r="C11" s="9" t="inlineStr">
        <is>
          <t>Nicolas Perrin</t>
        </is>
      </c>
      <c r="D11" s="9" t="inlineStr">
        <is>
          <t>Strasbourg</t>
        </is>
      </c>
      <c r="E11" s="9" t="inlineStr">
        <is>
          <t>Support Premium</t>
        </is>
      </c>
      <c r="F11" s="7" t="n">
        <v>2</v>
      </c>
      <c r="G11" s="10" t="n">
        <v>150</v>
      </c>
      <c r="H11" s="10">
        <f>F11*G11</f>
        <v/>
      </c>
      <c r="I11" s="10">
        <f>H11*0.2</f>
        <v/>
      </c>
      <c r="J11" s="10">
        <f>H11+I11</f>
        <v/>
      </c>
      <c r="K11" s="9">
        <f>IF(J11&gt;=1000,"Grand compte",IF(J11&gt;=400,"Standard","Petit compte"))</f>
        <v/>
      </c>
    </row>
    <row r="12">
      <c r="A12" s="3" t="n">
        <v>9</v>
      </c>
      <c r="B12" s="4" t="inlineStr">
        <is>
          <t>15/07/2026</t>
        </is>
      </c>
      <c r="C12" s="5" t="inlineStr">
        <is>
          <t>Manon Chevalier</t>
        </is>
      </c>
      <c r="D12" s="5" t="inlineStr">
        <is>
          <t>Nice</t>
        </is>
      </c>
      <c r="E12" s="5" t="inlineStr">
        <is>
          <t>Formation VBA</t>
        </is>
      </c>
      <c r="F12" s="3" t="n">
        <v>3</v>
      </c>
      <c r="G12" s="6" t="n">
        <v>450</v>
      </c>
      <c r="H12" s="6">
        <f>F12*G12</f>
        <v/>
      </c>
      <c r="I12" s="6">
        <f>H12*0.2</f>
        <v/>
      </c>
      <c r="J12" s="6">
        <f>H12+I12</f>
        <v/>
      </c>
      <c r="K12" s="5">
        <f>IF(J12&gt;=1000,"Grand compte",IF(J12&gt;=400,"Standard","Petit compte"))</f>
        <v/>
      </c>
    </row>
    <row r="13">
      <c r="A13" s="7" t="n">
        <v>10</v>
      </c>
      <c r="B13" s="8" t="inlineStr">
        <is>
          <t>16/07/2026</t>
        </is>
      </c>
      <c r="C13" s="9" t="inlineStr">
        <is>
          <t>Antoine Lambert</t>
        </is>
      </c>
      <c r="D13" s="9" t="inlineStr">
        <is>
          <t>Rennes</t>
        </is>
      </c>
      <c r="E13" s="9" t="inlineStr">
        <is>
          <t>Support Premium</t>
        </is>
      </c>
      <c r="F13" s="7" t="n">
        <v>5</v>
      </c>
      <c r="G13" s="10" t="n">
        <v>150</v>
      </c>
      <c r="H13" s="10">
        <f>F13*G13</f>
        <v/>
      </c>
      <c r="I13" s="10">
        <f>H13*0.2</f>
        <v/>
      </c>
      <c r="J13" s="10">
        <f>H13+I13</f>
        <v/>
      </c>
      <c r="K13" s="9">
        <f>IF(J13&gt;=1000,"Grand compte",IF(J13&gt;=400,"Standard","Petit compte"))</f>
        <v/>
      </c>
    </row>
    <row r="14">
      <c r="A14" s="11" t="inlineStr">
        <is>
          <t>TOTAL</t>
        </is>
      </c>
      <c r="B14" s="11" t="n"/>
      <c r="C14" s="11" t="n"/>
      <c r="D14" s="11" t="n"/>
      <c r="E14" s="11" t="n"/>
      <c r="F14" s="12">
        <f>SUM(F4:F13)</f>
        <v/>
      </c>
      <c r="G14" s="11" t="inlineStr"/>
      <c r="H14" s="13">
        <f>SUM(H4:H13)</f>
        <v/>
      </c>
      <c r="I14" s="13">
        <f>SUM(I4:I13)</f>
        <v/>
      </c>
      <c r="J14" s="13">
        <f>SUM(J4:J13)</f>
        <v/>
      </c>
      <c r="K14" s="11">
        <f>COUNTIF(K4:K13,"Grand compte")&amp;" grands comptes"</f>
        <v/>
      </c>
    </row>
    <row r="20">
      <c r="A20" s="14" t="inlineStr">
        <is>
          <t>TABLE DE RÉFÉRENCE — TAUX DE COMMISSION (utilisée par VLOOKUP)</t>
        </is>
      </c>
      <c r="F20" s="14" t="inlineStr">
        <is>
          <t>Recherche rapide (VLOOKUP) :</t>
        </is>
      </c>
    </row>
    <row r="21">
      <c r="A21" s="15" t="inlineStr">
        <is>
          <t>Commercial</t>
        </is>
      </c>
      <c r="B21" s="15" t="inlineStr">
        <is>
          <t>Ville</t>
        </is>
      </c>
      <c r="C21" s="15" t="inlineStr">
        <is>
          <t>Taux Commission</t>
        </is>
      </c>
      <c r="D21" s="15" t="inlineStr">
        <is>
          <t>Commission Estimée</t>
        </is>
      </c>
      <c r="F21" s="16" t="inlineStr">
        <is>
          <t>Commercial recherché</t>
        </is>
      </c>
      <c r="G21" s="17" t="inlineStr">
        <is>
          <t>Julien Marchand</t>
        </is>
      </c>
    </row>
    <row r="22">
      <c r="A22" s="5" t="inlineStr">
        <is>
          <t>Camille Dubois</t>
        </is>
      </c>
      <c r="B22" s="4" t="inlineStr">
        <is>
          <t>Paris</t>
        </is>
      </c>
      <c r="C22" s="18" t="n">
        <v>0.05</v>
      </c>
      <c r="D22" s="6">
        <f>IFERROR(J4*C22,0)</f>
        <v/>
      </c>
      <c r="F22" s="16" t="inlineStr">
        <is>
          <t>Taux de commission trouvé</t>
        </is>
      </c>
      <c r="G22" s="19">
        <f>IFERROR(VLOOKUP(G21,A22:C31,3,0),"Non trouvé")</f>
        <v/>
      </c>
    </row>
    <row r="23">
      <c r="A23" s="9" t="inlineStr">
        <is>
          <t>Julien Marchand</t>
        </is>
      </c>
      <c r="B23" s="8" t="inlineStr">
        <is>
          <t>Lyon</t>
        </is>
      </c>
      <c r="C23" s="20" t="n">
        <v>0.07000000000000001</v>
      </c>
      <c r="D23" s="10">
        <f>IFERROR(J5*C23,0)</f>
        <v/>
      </c>
    </row>
    <row r="24">
      <c r="A24" s="5" t="inlineStr">
        <is>
          <t>Émilie Rousseau</t>
        </is>
      </c>
      <c r="B24" s="4" t="inlineStr">
        <is>
          <t>Marseille</t>
        </is>
      </c>
      <c r="C24" s="18" t="n">
        <v>0.06</v>
      </c>
      <c r="D24" s="6">
        <f>IFERROR(J6*C24,0)</f>
        <v/>
      </c>
    </row>
    <row r="25">
      <c r="A25" s="9" t="inlineStr">
        <is>
          <t>Lucas Bertrand</t>
        </is>
      </c>
      <c r="B25" s="8" t="inlineStr">
        <is>
          <t>Toulouse</t>
        </is>
      </c>
      <c r="C25" s="20" t="n">
        <v>0.08</v>
      </c>
      <c r="D25" s="10">
        <f>IFERROR(J7*C25,0)</f>
        <v/>
      </c>
    </row>
    <row r="26">
      <c r="A26" s="5" t="inlineStr">
        <is>
          <t>Chloé Lefebvre</t>
        </is>
      </c>
      <c r="B26" s="4" t="inlineStr">
        <is>
          <t>Bordeaux</t>
        </is>
      </c>
      <c r="C26" s="18" t="n">
        <v>0.05</v>
      </c>
      <c r="D26" s="6">
        <f>IFERROR(J8*C26,0)</f>
        <v/>
      </c>
    </row>
    <row r="27">
      <c r="A27" s="9" t="inlineStr">
        <is>
          <t>Thomas Girard</t>
        </is>
      </c>
      <c r="B27" s="8" t="inlineStr">
        <is>
          <t>Lille</t>
        </is>
      </c>
      <c r="C27" s="20" t="n">
        <v>0.06</v>
      </c>
      <c r="D27" s="10">
        <f>IFERROR(J9*C27,0)</f>
        <v/>
      </c>
    </row>
    <row r="28">
      <c r="A28" s="5" t="inlineStr">
        <is>
          <t>Léa Fontaine</t>
        </is>
      </c>
      <c r="B28" s="4" t="inlineStr">
        <is>
          <t>Nantes</t>
        </is>
      </c>
      <c r="C28" s="18" t="n">
        <v>0.07000000000000001</v>
      </c>
      <c r="D28" s="6">
        <f>IFERROR(J10*C28,0)</f>
        <v/>
      </c>
    </row>
    <row r="29">
      <c r="A29" s="9" t="inlineStr">
        <is>
          <t>Nicolas Perrin</t>
        </is>
      </c>
      <c r="B29" s="8" t="inlineStr">
        <is>
          <t>Strasbourg</t>
        </is>
      </c>
      <c r="C29" s="20" t="n">
        <v>0.05</v>
      </c>
      <c r="D29" s="10">
        <f>IFERROR(J11*C29,0)</f>
        <v/>
      </c>
    </row>
    <row r="30">
      <c r="A30" s="5" t="inlineStr">
        <is>
          <t>Manon Chevalier</t>
        </is>
      </c>
      <c r="B30" s="4" t="inlineStr">
        <is>
          <t>Nice</t>
        </is>
      </c>
      <c r="C30" s="18" t="n">
        <v>0.06</v>
      </c>
      <c r="D30" s="6">
        <f>IFERROR(J12*C30,0)</f>
        <v/>
      </c>
    </row>
    <row r="31">
      <c r="A31" s="9" t="inlineStr">
        <is>
          <t>Antoine Lambert</t>
        </is>
      </c>
      <c r="B31" s="8" t="inlineStr">
        <is>
          <t>Rennes</t>
        </is>
      </c>
      <c r="C31" s="20" t="n">
        <v>0.08</v>
      </c>
      <c r="D31" s="10">
        <f>IFERROR(J13*C31,0)</f>
        <v/>
      </c>
    </row>
  </sheetData>
  <mergeCells count="3">
    <mergeCell ref="A1:K1"/>
    <mergeCell ref="A14:E14"/>
    <mergeCell ref="A20:D20"/>
  </mergeCells>
  <conditionalFormatting sqref="J4:J13">
    <cfRule type="expression" priority="1" dxfId="0" stopIfTrue="1">
      <formula>J4&gt;=1000</formula>
    </cfRule>
  </conditionalFormatting>
  <dataValidations count="1">
    <dataValidation sqref="K4:K13" showErrorMessage="1" showInputMessage="1" allowBlank="1" type="list">
      <formula1>"Grand compte,Standard,Petit compte"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3" topLeftCell="A4" activePane="bottomLeft" state="frozen"/>
      <selection pane="bottomLeft" activeCell="A1" sqref="A1"/>
    </sheetView>
  </sheetViews>
  <sheetFormatPr baseColWidth="8" defaultRowHeight="15"/>
  <cols>
    <col width="6" customWidth="1" min="1" max="1"/>
    <col width="22" customWidth="1" min="2" max="2"/>
    <col width="20" customWidth="1" min="3" max="3"/>
    <col width="34" customWidth="1" min="4" max="4"/>
    <col width="60" customWidth="1" min="5" max="5"/>
  </cols>
  <sheetData>
    <row r="1" ht="26" customHeight="1">
      <c r="A1" s="21" t="inlineStr">
        <is>
          <t>CATALOGUE D'EXEMPLES DE MACROS VBA POUR EXCEL</t>
        </is>
      </c>
    </row>
    <row r="3" ht="24" customHeight="1">
      <c r="A3" s="2" t="inlineStr">
        <is>
          <t>N°</t>
        </is>
      </c>
      <c r="B3" s="2" t="inlineStr">
        <is>
          <t>Nom de la macro</t>
        </is>
      </c>
      <c r="C3" s="2" t="inlineStr">
        <is>
          <t>Catégorie</t>
        </is>
      </c>
      <c r="D3" s="2" t="inlineStr">
        <is>
          <t>Description</t>
        </is>
      </c>
      <c r="E3" s="2" t="inlineStr">
        <is>
          <t>Exemple de code VBA</t>
        </is>
      </c>
    </row>
    <row r="4" ht="95" customHeight="1">
      <c r="A4" s="3" t="n">
        <v>1</v>
      </c>
      <c r="B4" s="22" t="inlineStr">
        <is>
          <t>CopierPlage</t>
        </is>
      </c>
      <c r="C4" s="23" t="inlineStr">
        <is>
          <t>Manipulation de données</t>
        </is>
      </c>
      <c r="D4" s="23" t="inlineStr">
        <is>
          <t>Copie une plage de cellules d'une feuille vers une autre.</t>
        </is>
      </c>
      <c r="E4" s="24" t="inlineStr">
        <is>
          <t>Sub CopierPlage()
  Sheets("Donnees").Range("A1:D10").Copy _
    Sheets("Archive").Range("A1")
End Sub</t>
        </is>
      </c>
    </row>
    <row r="5" ht="95" customHeight="1">
      <c r="A5" s="7" t="n">
        <v>2</v>
      </c>
      <c r="B5" s="25" t="inlineStr">
        <is>
          <t>BoucleForEach</t>
        </is>
      </c>
      <c r="C5" s="26" t="inlineStr">
        <is>
          <t>Boucles</t>
        </is>
      </c>
      <c r="D5" s="26" t="inlineStr">
        <is>
          <t>Parcourt toutes les cellules d'une plage et affiche leur valeur.</t>
        </is>
      </c>
      <c r="E5" s="27" t="inlineStr">
        <is>
          <t>Sub BoucleForEach()
  Dim c As Range
  For Each c In Range("A1:A10")
    Debug.Print c.Value
  Next c
End Sub</t>
        </is>
      </c>
    </row>
    <row r="6" ht="95" customHeight="1">
      <c r="A6" s="3" t="n">
        <v>3</v>
      </c>
      <c r="B6" s="22" t="inlineStr">
        <is>
          <t>TrierDonnees</t>
        </is>
      </c>
      <c r="C6" s="23" t="inlineStr">
        <is>
          <t>Tri et filtre</t>
        </is>
      </c>
      <c r="D6" s="23" t="inlineStr">
        <is>
          <t>Trie une plage de données par ordre croissant sur la colonne A.</t>
        </is>
      </c>
      <c r="E6" s="24" t="inlineStr">
        <is>
          <t>Sub TrierDonnees()
  Range("A3:K13").Sort _
    Key1:=Range("A3"), Order1:=xlAscending, _
    Header:=xlYes
End Sub</t>
        </is>
      </c>
    </row>
    <row r="7" ht="95" customHeight="1">
      <c r="A7" s="7" t="n">
        <v>4</v>
      </c>
      <c r="B7" s="25" t="inlineStr">
        <is>
          <t>ProtegerFeuille</t>
        </is>
      </c>
      <c r="C7" s="26" t="inlineStr">
        <is>
          <t>Sécurité</t>
        </is>
      </c>
      <c r="D7" s="26" t="inlineStr">
        <is>
          <t>Protège la feuille active avec un mot de passe.</t>
        </is>
      </c>
      <c r="E7" s="27" t="inlineStr">
        <is>
          <t>Sub ProtegerFeuille()
  ActiveSheet.Protect Password:="1234"
End Sub</t>
        </is>
      </c>
    </row>
    <row r="8" ht="95" customHeight="1">
      <c r="A8" s="3" t="n">
        <v>5</v>
      </c>
      <c r="B8" s="22" t="inlineStr">
        <is>
          <t>GestionErreurs</t>
        </is>
      </c>
      <c r="C8" s="23" t="inlineStr">
        <is>
          <t>Gestion des erreurs</t>
        </is>
      </c>
      <c r="D8" s="23" t="inlineStr">
        <is>
          <t>Utilise On Error pour éviter l'arrêt du programme.</t>
        </is>
      </c>
      <c r="E8" s="24" t="inlineStr">
        <is>
          <t>Sub GestionErreurs()
  On Error GoTo GestErreur
  Dim x As Integer
  x = 1 / 0
  Exit Sub
GestErreur:
  MsgBox "Erreur : " &amp; Err.Description
End Sub</t>
        </is>
      </c>
    </row>
    <row r="9" ht="95" customHeight="1">
      <c r="A9" s="7" t="n">
        <v>6</v>
      </c>
      <c r="B9" s="25" t="inlineStr">
        <is>
          <t>CreerGraphique</t>
        </is>
      </c>
      <c r="C9" s="26" t="inlineStr">
        <is>
          <t>Graphiques</t>
        </is>
      </c>
      <c r="D9" s="26" t="inlineStr">
        <is>
          <t>Crée un graphique à partir d'une plage de données.</t>
        </is>
      </c>
      <c r="E9" s="27" t="inlineStr">
        <is>
          <t>Sub CreerGraphique()
  Charts.Add
  ActiveChart.SetSourceData _
    Source:=Sheets("Donnees").Range("C3:C13,J3:J13")
  ActiveChart.ChartType = xlColumnClustered
End Sub</t>
        </is>
      </c>
    </row>
    <row r="10" ht="95" customHeight="1">
      <c r="A10" s="3" t="n">
        <v>7</v>
      </c>
      <c r="B10" s="22" t="inlineStr">
        <is>
          <t>RechercheVLOOKUP</t>
        </is>
      </c>
      <c r="C10" s="23" t="inlineStr">
        <is>
          <t>Formules &amp; recherche</t>
        </is>
      </c>
      <c r="D10" s="23" t="inlineStr">
        <is>
          <t>Insère une formule RechercheV (VLOOKUP) via VBA.</t>
        </is>
      </c>
      <c r="E10" s="24" t="inlineStr">
        <is>
          <t>Sub RechercheVLOOKUP()
  Range("G22").Formula = _
    "=VLOOKUP(G21,A22:C31,3,0)"
End Sub</t>
        </is>
      </c>
    </row>
    <row r="11" ht="95" customHeight="1">
      <c r="A11" s="7" t="n">
        <v>8</v>
      </c>
      <c r="B11" s="25" t="inlineStr">
        <is>
          <t>ExporterPDF</t>
        </is>
      </c>
      <c r="C11" s="26" t="inlineStr">
        <is>
          <t>Export</t>
        </is>
      </c>
      <c r="D11" s="26" t="inlineStr">
        <is>
          <t>Exporte la feuille active au format PDF.</t>
        </is>
      </c>
      <c r="E11" s="27" t="inlineStr">
        <is>
          <t>Sub ExporterPDF()
  ActiveSheet.ExportAsFixedFormat _
    Type:=xlTypePDF, _
    Filename:="C:\Export\Ventes.pdf"
End Sub</t>
        </is>
      </c>
    </row>
    <row r="12" ht="95" customHeight="1">
      <c r="A12" s="3" t="n">
        <v>9</v>
      </c>
      <c r="B12" s="22" t="inlineStr">
        <is>
          <t>EnvoyerEmail</t>
        </is>
      </c>
      <c r="C12" s="23" t="inlineStr">
        <is>
          <t>Automatisation Outlook</t>
        </is>
      </c>
      <c r="D12" s="23" t="inlineStr">
        <is>
          <t>Envoie un email automatiquement via Outlook.</t>
        </is>
      </c>
      <c r="E12" s="24" t="inlineStr">
        <is>
          <t>Sub EnvoyerEmail()
  Dim OutApp As Object
  Set OutApp = CreateObject("Outlook.Application")
  With OutApp.CreateItem(0)
    .To = "contact@exemple.fr"
    .Subject = "Rapport de ventes"
    .Body = "Veuillez trouver le rapport ci-joint."
    .Send
  End With
End Sub</t>
        </is>
      </c>
    </row>
    <row r="13" ht="95" customHeight="1">
      <c r="A13" s="7" t="n">
        <v>10</v>
      </c>
      <c r="B13" s="25" t="inlineStr">
        <is>
          <t>MessageUtilisateur</t>
        </is>
      </c>
      <c r="C13" s="26" t="inlineStr">
        <is>
          <t>Interface utilisateur</t>
        </is>
      </c>
      <c r="D13" s="26" t="inlineStr">
        <is>
          <t>Affiche une boîte de dialogue de confirmation.</t>
        </is>
      </c>
      <c r="E13" s="27" t="inlineStr">
        <is>
          <t>Sub MessageUtilisateur()
  Dim rep As Integer
  rep = MsgBox("Lancer la macro ?", vbYesNo)
  If rep = vbYes Then
    MsgBox "Macro lancée !"
  End If
End Sub</t>
        </is>
      </c>
    </row>
    <row r="15">
      <c r="A15" s="14" t="inlineStr">
        <is>
          <t>Nombre total de macros</t>
        </is>
      </c>
      <c r="B15" s="28">
        <f>COUNTA(A4:A13)</f>
        <v/>
      </c>
    </row>
    <row r="16">
      <c r="A16" s="14" t="inlineStr">
        <is>
          <t>Nombre de catégories distinctes (approx.)</t>
        </is>
      </c>
      <c r="B16" s="28">
        <f>SUMPRODUCT((C4:C13&lt;&gt;"")/COUNTIF(C4:C13,C4:C13&amp;""))</f>
        <v/>
      </c>
    </row>
    <row r="17">
      <c r="A17" s="14" t="inlineStr">
        <is>
          <t>Macros catégorie "Boucles"</t>
        </is>
      </c>
      <c r="B17" s="28">
        <f>COUNTIF(C4:C13,"Boucles")</f>
        <v/>
      </c>
    </row>
  </sheetData>
  <mergeCells count="1">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cols>
    <col width="32" customWidth="1" min="1" max="1"/>
    <col width="18" customWidth="1" min="2" max="2"/>
    <col width="18" customWidth="1" min="3" max="3"/>
    <col width="20" customWidth="1" min="5" max="5"/>
    <col width="16" customWidth="1" min="6" max="6"/>
  </cols>
  <sheetData>
    <row r="1" ht="26" customHeight="1">
      <c r="A1" s="21" t="inlineStr">
        <is>
          <t>TABLEAU DE BORD — SYNTHÈSE DES VENTES</t>
        </is>
      </c>
    </row>
    <row r="3">
      <c r="A3" s="29" t="inlineStr">
        <is>
          <t>INDICATEURS CLÉS</t>
        </is>
      </c>
      <c r="E3" s="15" t="inlineStr">
        <is>
          <t>COMMERCIAL</t>
        </is>
      </c>
      <c r="F3" s="15" t="inlineStr">
        <is>
          <t>MONTANT TTC</t>
        </is>
      </c>
    </row>
    <row r="4">
      <c r="A4" s="30" t="inlineStr">
        <is>
          <t>Chiffre d'affaires TTC total</t>
        </is>
      </c>
      <c r="B4" s="31">
        <f>'Données Ventes'!J14</f>
        <v/>
      </c>
      <c r="C4" s="32" t="n"/>
      <c r="E4" s="33">
        <f>'Données Ventes'!C4</f>
        <v/>
      </c>
      <c r="F4" s="34">
        <f>'Données Ventes'!J4</f>
        <v/>
      </c>
    </row>
    <row r="5">
      <c r="A5" s="30" t="inlineStr">
        <is>
          <t>Nombre de ventes</t>
        </is>
      </c>
      <c r="B5" s="35">
        <f>COUNTA('Données Ventes'!A4:A13)</f>
        <v/>
      </c>
      <c r="C5" s="32" t="n"/>
      <c r="E5" s="36">
        <f>'Données Ventes'!C5</f>
        <v/>
      </c>
      <c r="F5" s="37">
        <f>'Données Ventes'!J5</f>
        <v/>
      </c>
    </row>
    <row r="6">
      <c r="A6" s="30" t="inlineStr">
        <is>
          <t>Panier moyen TTC</t>
        </is>
      </c>
      <c r="B6" s="31">
        <f>IFERROR('Données Ventes'!J14/COUNTA('Données Ventes'!A4:A13),0)</f>
        <v/>
      </c>
      <c r="C6" s="32" t="n"/>
      <c r="E6" s="33">
        <f>'Données Ventes'!C6</f>
        <v/>
      </c>
      <c r="F6" s="34">
        <f>'Données Ventes'!J6</f>
        <v/>
      </c>
    </row>
    <row r="7">
      <c r="A7" s="30" t="inlineStr">
        <is>
          <t>Ville la plus active</t>
        </is>
      </c>
      <c r="B7" s="35">
        <f>INDEX('Données Ventes'!D4:D13,MATCH(MAX(COUNTIF('Données Ventes'!D4:D13,'Données Ventes'!D4:D13)),COUNTIF('Données Ventes'!D4:D13,'Données Ventes'!D4:D13),0))</f>
        <v/>
      </c>
      <c r="C7" s="32" t="n"/>
      <c r="E7" s="36">
        <f>'Données Ventes'!C7</f>
        <v/>
      </c>
      <c r="F7" s="37">
        <f>'Données Ventes'!J7</f>
        <v/>
      </c>
    </row>
    <row r="8">
      <c r="A8" s="30" t="inlineStr">
        <is>
          <t>Meilleur commercial (montant)</t>
        </is>
      </c>
      <c r="B8" s="35">
        <f>INDEX('Données Ventes'!C4:C13,MATCH(MAX('Données Ventes'!J4:J13),'Données Ventes'!J4:J13,0))</f>
        <v/>
      </c>
      <c r="C8" s="32" t="n"/>
      <c r="E8" s="33">
        <f>'Données Ventes'!C8</f>
        <v/>
      </c>
      <c r="F8" s="34">
        <f>'Données Ventes'!J8</f>
        <v/>
      </c>
    </row>
    <row r="9">
      <c r="E9" s="36">
        <f>'Données Ventes'!C9</f>
        <v/>
      </c>
      <c r="F9" s="37">
        <f>'Données Ventes'!J9</f>
        <v/>
      </c>
    </row>
    <row r="10">
      <c r="E10" s="33">
        <f>'Données Ventes'!C10</f>
        <v/>
      </c>
      <c r="F10" s="34">
        <f>'Données Ventes'!J10</f>
        <v/>
      </c>
    </row>
    <row r="11">
      <c r="E11" s="36">
        <f>'Données Ventes'!C11</f>
        <v/>
      </c>
      <c r="F11" s="37">
        <f>'Données Ventes'!J11</f>
        <v/>
      </c>
    </row>
    <row r="12">
      <c r="E12" s="33">
        <f>'Données Ventes'!C12</f>
        <v/>
      </c>
      <c r="F12" s="34">
        <f>'Données Ventes'!J12</f>
        <v/>
      </c>
    </row>
    <row r="13">
      <c r="E13" s="36">
        <f>'Données Ventes'!C13</f>
        <v/>
      </c>
      <c r="F13" s="37">
        <f>'Données Ventes'!J13</f>
        <v/>
      </c>
    </row>
    <row r="17">
      <c r="E17" s="15" t="inlineStr">
        <is>
          <t>PRODUIT</t>
        </is>
      </c>
      <c r="F17" s="15" t="inlineStr">
        <is>
          <t>MONTANT HT</t>
        </is>
      </c>
    </row>
    <row r="18">
      <c r="E18" s="33" t="inlineStr">
        <is>
          <t>Licence Excel Pro</t>
        </is>
      </c>
      <c r="F18" s="34">
        <f>SUMIF('Données Ventes'!E4:E13,E18,'Données Ventes'!H4:H13)</f>
        <v/>
      </c>
    </row>
    <row r="19">
      <c r="E19" s="36" t="inlineStr">
        <is>
          <t>Formation VBA</t>
        </is>
      </c>
      <c r="F19" s="37">
        <f>SUMIF('Données Ventes'!E4:E13,E19,'Données Ventes'!H4:H13)</f>
        <v/>
      </c>
    </row>
    <row r="20">
      <c r="E20" s="33" t="inlineStr">
        <is>
          <t>Pack Automatisation</t>
        </is>
      </c>
      <c r="F20" s="34">
        <f>SUMIF('Données Ventes'!E4:E13,E20,'Données Ventes'!H4:H13)</f>
        <v/>
      </c>
    </row>
    <row r="21">
      <c r="E21" s="36" t="inlineStr">
        <is>
          <t>Support Premium</t>
        </is>
      </c>
      <c r="F21" s="37">
        <f>SUMIF('Données Ventes'!E4:E13,E21,'Données Ventes'!H4:H13)</f>
        <v/>
      </c>
    </row>
  </sheetData>
  <mergeCells count="7">
    <mergeCell ref="A1:H1"/>
    <mergeCell ref="A3:B3"/>
    <mergeCell ref="B4:C4"/>
    <mergeCell ref="B5:C5"/>
    <mergeCell ref="B6:C6"/>
    <mergeCell ref="B7:C7"/>
    <mergeCell ref="B8:C8"/>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95" customWidth="1" min="2" max="2"/>
  </cols>
  <sheetData>
    <row r="1" ht="26" customHeight="1">
      <c r="A1" s="21" t="inlineStr">
        <is>
          <t>MODE D'EMPLOI DU CLASSEUR</t>
        </is>
      </c>
    </row>
    <row r="3" ht="65" customHeight="1">
      <c r="A3" s="38" t="inlineStr">
        <is>
          <t>Objectif du classeur</t>
        </is>
      </c>
      <c r="B3" s="26" t="inlineStr">
        <is>
          <t>Ce classeur illustre des exemples concrets d'utilisation d'Excel avec VBA : une base de données de ventes, un catalogue de macros VBA prêtes à l'emploi, et un tableau de bord avec graphiques et indicateurs.</t>
        </is>
      </c>
    </row>
    <row r="4" ht="65" customHeight="1">
      <c r="A4" s="38" t="inlineStr">
        <is>
          <t>Feuille « Données Ventes »</t>
        </is>
      </c>
      <c r="B4" s="26" t="inlineStr">
        <is>
          <t>Table de ventes avec 10 lignes d'exemple. Les colonnes Montant HT, TVA et Montant TTC sont calculées automatiquement par formule. La colonne Statut utilise une formule IF pour classer chaque vente. Une table de correspondance (VLOOKUP) permet de retrouver le taux de commission d'un commercial. Ces données peuvent servir de source pour des macros VBA (tri, export, envoi d'email, etc.).</t>
        </is>
      </c>
    </row>
    <row r="5" ht="65" customHeight="1">
      <c r="A5" s="38" t="inlineStr">
        <is>
          <t>Feuille « Exemples Macros VBA »</t>
        </is>
      </c>
      <c r="B5" s="26" t="inlineStr">
        <is>
          <t>Catalogue de 10 macros VBA classiques (copie de plage, boucle For Each, tri, protection de feuille, gestion des erreurs, création de graphique, RechercheV, export PDF, envoi d'email Outlook, boîte de dialogue). Pour utiliser un exemple : ouvrez l'éditeur VBA (Alt+F11), insérez un module, puis copiez-collez le code de la colonne « Exemple de code VBA ».</t>
        </is>
      </c>
    </row>
    <row r="6" ht="65" customHeight="1">
      <c r="A6" s="38" t="inlineStr">
        <is>
          <t>Feuille « Tableau de bord »</t>
        </is>
      </c>
      <c r="B6" s="26" t="inlineStr">
        <is>
          <t>Synthèse automatique des ventes : chiffre d'affaires total, panier moyen, ville la plus active et meilleur commercial (formules INDEX/MATCH). Deux graphiques illustrent la répartition des ventes par commercial et par produit.</t>
        </is>
      </c>
    </row>
    <row r="7" ht="65" customHeight="1">
      <c r="A7" s="38" t="inlineStr">
        <is>
          <t>Comment activer les macros VBA</t>
        </is>
      </c>
      <c r="B7" s="26" t="inlineStr">
        <is>
          <t>Ce fichier ne contient pas de macro exécutable (format .xlsx). Pour utiliser les exemples de code, enregistrez votre classeur au format .xlsm (« Classeur Excel prenant en charge les macros »), puis ouvrez l'éditeur Visual Basic avec Alt+F11 pour y coller le code VBA.</t>
        </is>
      </c>
    </row>
    <row r="8" ht="65" customHeight="1">
      <c r="A8" s="38" t="inlineStr">
        <is>
          <t>Cellules éditables</t>
        </is>
      </c>
      <c r="B8" s="26" t="inlineStr">
        <is>
          <t>Les cellules à fond jaune pâle (ex. G21 dans la feuille Données Ventes) sont prévues pour être modifiées par l'utilisateur sans casser les formules existantes.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2026-07-16T12:07:59Z</dcterms:created>
  <dcterms:modified xmlns:dcterms="http://purl.org/dc/terms/" xmlns:xsi="http://www.w3.org/2001/XMLSchema-instance" xsi:type="dcterms:W3CDTF">2026-07-16T12:07:59Z</dcterms:modified>
</cp:coreProperties>
</file>