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ffectif Salariés" sheetId="1" state="visible" r:id="rId1"/>
    <sheet xmlns:r="http://schemas.openxmlformats.org/officeDocument/2006/relationships" name="Synthèse Effectif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JJ/MM/AAAA"/>
  </numFmts>
  <fonts count="8">
    <font>
      <name val="Calibri"/>
      <family val="2"/>
      <color theme="1"/>
      <sz val="11"/>
      <scheme val="minor"/>
    </font>
    <font>
      <name val="Calibri"/>
      <b val="1"/>
      <color rgb="00E11D48"/>
      <sz val="16"/>
    </font>
    <font>
      <i val="1"/>
      <color rgb="006B7280"/>
      <sz val="10"/>
    </font>
    <font>
      <name val="Calibri"/>
      <b val="1"/>
      <color rgb="00FFFFFF"/>
      <sz val="11"/>
    </font>
    <font>
      <name val="Calibri"/>
      <sz val="10.5"/>
    </font>
    <font>
      <b val="1"/>
      <sz val="10.5"/>
    </font>
    <font>
      <b val="1"/>
      <color rgb="000891B2"/>
      <sz val="11"/>
    </font>
    <font>
      <b val="1"/>
      <color rgb="00BE123C"/>
      <sz val="10.5"/>
    </font>
  </fonts>
  <fills count="8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FFBEB"/>
      </patternFill>
    </fill>
    <fill>
      <patternFill patternType="solid">
        <fgColor rgb="00FDF0F3"/>
      </patternFill>
    </fill>
    <fill>
      <patternFill patternType="solid">
        <fgColor rgb="00FFFFFF"/>
      </patternFill>
    </fill>
    <fill>
      <patternFill patternType="solid">
        <fgColor rgb="000891B2"/>
      </patternFill>
    </fill>
    <fill>
      <patternFill patternType="solid">
        <fgColor rgb="00BE123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9" fontId="4" fillId="3" borderId="1" applyAlignment="1" pivotButton="0" quotePrefix="0" xfId="0">
      <alignment horizontal="center" vertical="center" wrapText="1"/>
    </xf>
    <xf numFmtId="9" fontId="4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left" vertical="center" wrapText="1"/>
    </xf>
    <xf numFmtId="9" fontId="4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9" fontId="3" fillId="6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0" borderId="0" pivotButton="0" quotePrefix="0" xfId="0"/>
    <xf numFmtId="9" fontId="6" fillId="0" borderId="0" pivotButton="0" quotePrefix="0" xfId="0"/>
    <xf numFmtId="0" fontId="1" fillId="0" borderId="0" pivotButton="0" quotePrefix="0" xfId="0"/>
    <xf numFmtId="0" fontId="3" fillId="7" borderId="0" applyAlignment="1" pivotButton="0" quotePrefix="0" xfId="0">
      <alignment horizontal="center" vertical="center" wrapText="1"/>
    </xf>
    <xf numFmtId="0" fontId="4" fillId="4" borderId="1" pivotButton="0" quotePrefix="0" xfId="0"/>
    <xf numFmtId="1" fontId="6" fillId="0" borderId="1" applyAlignment="1" pivotButton="0" quotePrefix="0" xfId="0">
      <alignment horizontal="center" vertical="center" wrapText="1"/>
    </xf>
    <xf numFmtId="0" fontId="4" fillId="5" borderId="1" pivotButton="0" quotePrefix="0" xfId="0"/>
    <xf numFmtId="9" fontId="6" fillId="0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7" fillId="4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name val="Calibri"/>
        <b val="1"/>
        <color rgb="0016A34A"/>
        <sz val="10.5"/>
      </font>
    </dxf>
    <dxf>
      <font>
        <name val="Calibri"/>
        <b val="1"/>
        <color rgb="00DC2626"/>
        <sz val="10.5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salariés par type de contrat</a:t>
            </a:r>
          </a:p>
        </rich>
      </tx>
    </title>
    <plotArea>
      <pieChart>
        <varyColors val="1"/>
        <ser>
          <idx val="0"/>
          <order val="0"/>
          <tx>
            <strRef>
              <f>'Synthèse Effectif'!B18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 Effectif'!$A$19:$A$23</f>
            </numRef>
          </cat>
          <val>
            <numRef>
              <f>'Synthèse Effectif'!$B$19:$B$23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Effectif ETP par ville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 Effectif'!B27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'Synthèse Effectif'!$A$28:$A$37</f>
            </numRef>
          </cat>
          <val>
            <numRef>
              <f>'Synthèse Effectif'!$B$28:$B$37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Ville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ETP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3" customWidth="1" min="3" max="3"/>
    <col width="22" customWidth="1" min="4" max="4"/>
    <col width="13" customWidth="1" min="5" max="5"/>
    <col width="14" customWidth="1" min="6" max="6"/>
    <col width="14" customWidth="1" min="7" max="7"/>
    <col width="14" customWidth="1" min="8" max="8"/>
    <col width="16" customWidth="1" min="9" max="9"/>
    <col width="15" customWidth="1" min="10" max="10"/>
    <col width="10" customWidth="1" min="11" max="11"/>
    <col width="15" customWidth="1" min="12" max="12"/>
  </cols>
  <sheetData>
    <row r="1" ht="26" customHeight="1">
      <c r="A1" s="1" t="inlineStr">
        <is>
          <t>TABLEAU DE CALCUL DE L'EFFECTIF DE L'ENTREPRISE - 2026</t>
        </is>
      </c>
    </row>
    <row r="2">
      <c r="A2" s="2" t="inlineStr">
        <is>
          <t>Société Excel Prêt SAS - Calcul au sens de l'article L.1111-2 du Code du travail</t>
        </is>
      </c>
    </row>
    <row r="4" ht="32" customHeight="1">
      <c r="A4" s="3" t="inlineStr">
        <is>
          <t>N°</t>
        </is>
      </c>
      <c r="B4" s="3" t="inlineStr">
        <is>
          <t>Nom</t>
        </is>
      </c>
      <c r="C4" s="3" t="inlineStr">
        <is>
          <t>Prénom</t>
        </is>
      </c>
      <c r="D4" s="3" t="inlineStr">
        <is>
          <t>Poste</t>
        </is>
      </c>
      <c r="E4" s="3" t="inlineStr">
        <is>
          <t>Ville</t>
        </is>
      </c>
      <c r="F4" s="3" t="inlineStr">
        <is>
          <t>Type de contrat</t>
        </is>
      </c>
      <c r="G4" s="3" t="inlineStr">
        <is>
          <t>Date d'entrée</t>
        </is>
      </c>
      <c r="H4" s="3" t="inlineStr">
        <is>
          <t>Date de sortie</t>
        </is>
      </c>
      <c r="I4" s="3" t="inlineStr">
        <is>
          <t>Quotité temps travail</t>
        </is>
      </c>
      <c r="J4" s="3" t="inlineStr">
        <is>
          <t>Coefficient ETP</t>
        </is>
      </c>
      <c r="K4" s="3" t="inlineStr">
        <is>
          <t>Statut</t>
        </is>
      </c>
      <c r="L4" s="3" t="inlineStr">
        <is>
          <t>Ancienneté (ans)</t>
        </is>
      </c>
    </row>
    <row r="5">
      <c r="A5" s="4" t="n">
        <v>1</v>
      </c>
      <c r="B5" s="5" t="inlineStr">
        <is>
          <t>Dubois</t>
        </is>
      </c>
      <c r="C5" s="5" t="inlineStr">
        <is>
          <t>Camille</t>
        </is>
      </c>
      <c r="D5" s="5" t="inlineStr">
        <is>
          <t>Chef de projet</t>
        </is>
      </c>
      <c r="E5" s="5" t="inlineStr">
        <is>
          <t>Paris</t>
        </is>
      </c>
      <c r="F5" s="4" t="inlineStr">
        <is>
          <t>CDI</t>
        </is>
      </c>
      <c r="G5" s="6" t="inlineStr">
        <is>
          <t>15/03/2019</t>
        </is>
      </c>
      <c r="H5" s="6" t="n"/>
      <c r="I5" s="7" t="n">
        <v>1</v>
      </c>
      <c r="J5" s="8">
        <f>IF(OR(F5="Alternance",F5="Stage"),0,I5)</f>
        <v/>
      </c>
      <c r="K5" s="4">
        <f>IF(H5="","Actif",IF(H5&gt;TODAY(),"Actif","Sorti"))</f>
        <v/>
      </c>
      <c r="L5" s="4">
        <f>IFERROR(DATEDIF(G5,TODAY(),"y"),0)</f>
        <v/>
      </c>
    </row>
    <row r="6">
      <c r="A6" s="9" t="n">
        <v>2</v>
      </c>
      <c r="B6" s="10" t="inlineStr">
        <is>
          <t>Martin</t>
        </is>
      </c>
      <c r="C6" s="10" t="inlineStr">
        <is>
          <t>Julien</t>
        </is>
      </c>
      <c r="D6" s="10" t="inlineStr">
        <is>
          <t>Développeur</t>
        </is>
      </c>
      <c r="E6" s="10" t="inlineStr">
        <is>
          <t>Lyon</t>
        </is>
      </c>
      <c r="F6" s="9" t="inlineStr">
        <is>
          <t>CDI</t>
        </is>
      </c>
      <c r="G6" s="11" t="inlineStr">
        <is>
          <t>01/09/2020</t>
        </is>
      </c>
      <c r="H6" s="11" t="n"/>
      <c r="I6" s="7" t="n">
        <v>1</v>
      </c>
      <c r="J6" s="12">
        <f>IF(OR(F6="Alternance",F6="Stage"),0,I6)</f>
        <v/>
      </c>
      <c r="K6" s="9">
        <f>IF(H6="","Actif",IF(H6&gt;TODAY(),"Actif","Sorti"))</f>
        <v/>
      </c>
      <c r="L6" s="9">
        <f>IFERROR(DATEDIF(G6,TODAY(),"y"),0)</f>
        <v/>
      </c>
    </row>
    <row r="7">
      <c r="A7" s="4" t="n">
        <v>3</v>
      </c>
      <c r="B7" s="5" t="inlineStr">
        <is>
          <t>Bernard</t>
        </is>
      </c>
      <c r="C7" s="5" t="inlineStr">
        <is>
          <t>Émilie</t>
        </is>
      </c>
      <c r="D7" s="5" t="inlineStr">
        <is>
          <t>Assistante RH</t>
        </is>
      </c>
      <c r="E7" s="5" t="inlineStr">
        <is>
          <t>Marseille</t>
        </is>
      </c>
      <c r="F7" s="4" t="inlineStr">
        <is>
          <t>CDD</t>
        </is>
      </c>
      <c r="G7" s="6" t="inlineStr">
        <is>
          <t>01/01/2026</t>
        </is>
      </c>
      <c r="H7" s="6" t="inlineStr">
        <is>
          <t>31/12/2026</t>
        </is>
      </c>
      <c r="I7" s="7" t="n">
        <v>0.8</v>
      </c>
      <c r="J7" s="8">
        <f>IF(OR(F7="Alternance",F7="Stage"),0,I7)</f>
        <v/>
      </c>
      <c r="K7" s="4">
        <f>IF(H7="","Actif",IF(H7&gt;TODAY(),"Actif","Sorti"))</f>
        <v/>
      </c>
      <c r="L7" s="4">
        <f>IFERROR(DATEDIF(G7,TODAY(),"y"),0)</f>
        <v/>
      </c>
    </row>
    <row r="8">
      <c r="A8" s="9" t="n">
        <v>4</v>
      </c>
      <c r="B8" s="10" t="inlineStr">
        <is>
          <t>Petit</t>
        </is>
      </c>
      <c r="C8" s="10" t="inlineStr">
        <is>
          <t>Lucas</t>
        </is>
      </c>
      <c r="D8" s="10" t="inlineStr">
        <is>
          <t>Technicien</t>
        </is>
      </c>
      <c r="E8" s="10" t="inlineStr">
        <is>
          <t>Toulouse</t>
        </is>
      </c>
      <c r="F8" s="9" t="inlineStr">
        <is>
          <t>CDI</t>
        </is>
      </c>
      <c r="G8" s="11" t="inlineStr">
        <is>
          <t>12/05/2018</t>
        </is>
      </c>
      <c r="H8" s="11" t="n"/>
      <c r="I8" s="7" t="n">
        <v>0.5</v>
      </c>
      <c r="J8" s="12">
        <f>IF(OR(F8="Alternance",F8="Stage"),0,I8)</f>
        <v/>
      </c>
      <c r="K8" s="9">
        <f>IF(H8="","Actif",IF(H8&gt;TODAY(),"Actif","Sorti"))</f>
        <v/>
      </c>
      <c r="L8" s="9">
        <f>IFERROR(DATEDIF(G8,TODAY(),"y"),0)</f>
        <v/>
      </c>
    </row>
    <row r="9">
      <c r="A9" s="4" t="n">
        <v>5</v>
      </c>
      <c r="B9" s="5" t="inlineStr">
        <is>
          <t>Moreau</t>
        </is>
      </c>
      <c r="C9" s="5" t="inlineStr">
        <is>
          <t>Chloé</t>
        </is>
      </c>
      <c r="D9" s="5" t="inlineStr">
        <is>
          <t>Alternante Marketing</t>
        </is>
      </c>
      <c r="E9" s="5" t="inlineStr">
        <is>
          <t>Bordeaux</t>
        </is>
      </c>
      <c r="F9" s="4" t="inlineStr">
        <is>
          <t>Alternance</t>
        </is>
      </c>
      <c r="G9" s="6" t="inlineStr">
        <is>
          <t>01/09/2025</t>
        </is>
      </c>
      <c r="H9" s="6" t="inlineStr">
        <is>
          <t>31/08/2026</t>
        </is>
      </c>
      <c r="I9" s="7" t="n">
        <v>1</v>
      </c>
      <c r="J9" s="8">
        <f>IF(OR(F9="Alternance",F9="Stage"),0,I9)</f>
        <v/>
      </c>
      <c r="K9" s="4">
        <f>IF(H9="","Actif",IF(H9&gt;TODAY(),"Actif","Sorti"))</f>
        <v/>
      </c>
      <c r="L9" s="4">
        <f>IFERROR(DATEDIF(G9,TODAY(),"y"),0)</f>
        <v/>
      </c>
    </row>
    <row r="10">
      <c r="A10" s="9" t="n">
        <v>6</v>
      </c>
      <c r="B10" s="10" t="inlineStr">
        <is>
          <t>Girard</t>
        </is>
      </c>
      <c r="C10" s="10" t="inlineStr">
        <is>
          <t>Thomas</t>
        </is>
      </c>
      <c r="D10" s="10" t="inlineStr">
        <is>
          <t>Comptable</t>
        </is>
      </c>
      <c r="E10" s="10" t="inlineStr">
        <is>
          <t>Lille</t>
        </is>
      </c>
      <c r="F10" s="9" t="inlineStr">
        <is>
          <t>CDI</t>
        </is>
      </c>
      <c r="G10" s="11" t="inlineStr">
        <is>
          <t>03/11/2021</t>
        </is>
      </c>
      <c r="H10" s="11" t="n"/>
      <c r="I10" s="7" t="n">
        <v>1</v>
      </c>
      <c r="J10" s="12">
        <f>IF(OR(F10="Alternance",F10="Stage"),0,I10)</f>
        <v/>
      </c>
      <c r="K10" s="9">
        <f>IF(H10="","Actif",IF(H10&gt;TODAY(),"Actif","Sorti"))</f>
        <v/>
      </c>
      <c r="L10" s="9">
        <f>IFERROR(DATEDIF(G10,TODAY(),"y"),0)</f>
        <v/>
      </c>
    </row>
    <row r="11">
      <c r="A11" s="4" t="n">
        <v>7</v>
      </c>
      <c r="B11" s="5" t="inlineStr">
        <is>
          <t>Roux</t>
        </is>
      </c>
      <c r="C11" s="5" t="inlineStr">
        <is>
          <t>Léa</t>
        </is>
      </c>
      <c r="D11" s="5" t="inlineStr">
        <is>
          <t>Stagiaire Communication</t>
        </is>
      </c>
      <c r="E11" s="5" t="inlineStr">
        <is>
          <t>Nantes</t>
        </is>
      </c>
      <c r="F11" s="4" t="inlineStr">
        <is>
          <t>Stage</t>
        </is>
      </c>
      <c r="G11" s="6" t="inlineStr">
        <is>
          <t>01/06/2026</t>
        </is>
      </c>
      <c r="H11" s="6" t="inlineStr">
        <is>
          <t>31/08/2026</t>
        </is>
      </c>
      <c r="I11" s="7" t="n">
        <v>1</v>
      </c>
      <c r="J11" s="8">
        <f>IF(OR(F11="Alternance",F11="Stage"),0,I11)</f>
        <v/>
      </c>
      <c r="K11" s="4">
        <f>IF(H11="","Actif",IF(H11&gt;TODAY(),"Actif","Sorti"))</f>
        <v/>
      </c>
      <c r="L11" s="4">
        <f>IFERROR(DATEDIF(G11,TODAY(),"y"),0)</f>
        <v/>
      </c>
    </row>
    <row r="12">
      <c r="A12" s="9" t="n">
        <v>8</v>
      </c>
      <c r="B12" s="10" t="inlineStr">
        <is>
          <t>Fontaine</t>
        </is>
      </c>
      <c r="C12" s="10" t="inlineStr">
        <is>
          <t>Nicolas</t>
        </is>
      </c>
      <c r="D12" s="10" t="inlineStr">
        <is>
          <t>Commercial</t>
        </is>
      </c>
      <c r="E12" s="10" t="inlineStr">
        <is>
          <t>Strasbourg</t>
        </is>
      </c>
      <c r="F12" s="9" t="inlineStr">
        <is>
          <t>CDI</t>
        </is>
      </c>
      <c r="G12" s="11" t="inlineStr">
        <is>
          <t>20/02/2017</t>
        </is>
      </c>
      <c r="H12" s="11" t="n"/>
      <c r="I12" s="7" t="n">
        <v>1</v>
      </c>
      <c r="J12" s="12">
        <f>IF(OR(F12="Alternance",F12="Stage"),0,I12)</f>
        <v/>
      </c>
      <c r="K12" s="9">
        <f>IF(H12="","Actif",IF(H12&gt;TODAY(),"Actif","Sorti"))</f>
        <v/>
      </c>
      <c r="L12" s="9">
        <f>IFERROR(DATEDIF(G12,TODAY(),"y"),0)</f>
        <v/>
      </c>
    </row>
    <row r="13">
      <c r="A13" s="4" t="n">
        <v>9</v>
      </c>
      <c r="B13" s="5" t="inlineStr">
        <is>
          <t>Girard</t>
        </is>
      </c>
      <c r="C13" s="5" t="inlineStr">
        <is>
          <t>Manon</t>
        </is>
      </c>
      <c r="D13" s="5" t="inlineStr">
        <is>
          <t>Chargée de clientèle</t>
        </is>
      </c>
      <c r="E13" s="5" t="inlineStr">
        <is>
          <t>Nice</t>
        </is>
      </c>
      <c r="F13" s="4" t="inlineStr">
        <is>
          <t>CDD</t>
        </is>
      </c>
      <c r="G13" s="6" t="inlineStr">
        <is>
          <t>01/02/2026</t>
        </is>
      </c>
      <c r="H13" s="6" t="inlineStr">
        <is>
          <t>31/07/2026</t>
        </is>
      </c>
      <c r="I13" s="7" t="n">
        <v>1</v>
      </c>
      <c r="J13" s="8">
        <f>IF(OR(F13="Alternance",F13="Stage"),0,I13)</f>
        <v/>
      </c>
      <c r="K13" s="4">
        <f>IF(H13="","Actif",IF(H13&gt;TODAY(),"Actif","Sorti"))</f>
        <v/>
      </c>
      <c r="L13" s="4">
        <f>IFERROR(DATEDIF(G13,TODAY(),"y"),0)</f>
        <v/>
      </c>
    </row>
    <row r="14">
      <c r="A14" s="9" t="n">
        <v>10</v>
      </c>
      <c r="B14" s="10" t="inlineStr">
        <is>
          <t>Lambert</t>
        </is>
      </c>
      <c r="C14" s="10" t="inlineStr">
        <is>
          <t>Antoine</t>
        </is>
      </c>
      <c r="D14" s="10" t="inlineStr">
        <is>
          <t>Ouvrier qualifié</t>
        </is>
      </c>
      <c r="E14" s="10" t="inlineStr">
        <is>
          <t>Rennes</t>
        </is>
      </c>
      <c r="F14" s="9" t="inlineStr">
        <is>
          <t>Intérim</t>
        </is>
      </c>
      <c r="G14" s="11" t="inlineStr">
        <is>
          <t>01/04/2026</t>
        </is>
      </c>
      <c r="H14" s="11" t="inlineStr">
        <is>
          <t>30/09/2026</t>
        </is>
      </c>
      <c r="I14" s="7" t="n">
        <v>1</v>
      </c>
      <c r="J14" s="12">
        <f>IF(OR(F14="Alternance",F14="Stage"),0,I14)</f>
        <v/>
      </c>
      <c r="K14" s="9">
        <f>IF(H14="","Actif",IF(H14&gt;TODAY(),"Actif","Sorti"))</f>
        <v/>
      </c>
      <c r="L14" s="9">
        <f>IFERROR(DATEDIF(G14,TODAY(),"y"),0)</f>
        <v/>
      </c>
    </row>
    <row r="15">
      <c r="A15" s="13" t="inlineStr">
        <is>
          <t>TOTAL</t>
        </is>
      </c>
      <c r="B15" s="13" t="n"/>
      <c r="C15" s="13" t="n"/>
      <c r="D15" s="13" t="n"/>
      <c r="E15" s="13" t="n"/>
      <c r="F15" s="13" t="n"/>
      <c r="G15" s="13" t="n"/>
      <c r="H15" s="13" t="n"/>
      <c r="I15" s="13" t="n"/>
      <c r="J15" s="14">
        <f>SUM(J5:J14)</f>
        <v/>
      </c>
      <c r="K15" s="13">
        <f>COUNTIF(K5:K14,"Actif")</f>
        <v/>
      </c>
      <c r="L15" s="13" t="inlineStr"/>
    </row>
    <row r="17">
      <c r="A17" s="15" t="inlineStr">
        <is>
          <t>Effectif physique total (têtes) :</t>
        </is>
      </c>
      <c r="D17" s="16">
        <f>COUNTA(B5:B14)</f>
        <v/>
      </c>
    </row>
    <row r="18">
      <c r="A18" s="15" t="inlineStr">
        <is>
          <t>Effectif ETP total (équivalent temps plein) :</t>
        </is>
      </c>
      <c r="D18" s="17">
        <f>SUM(J5:J14)</f>
        <v/>
      </c>
    </row>
  </sheetData>
  <mergeCells count="4">
    <mergeCell ref="A1:L1"/>
    <mergeCell ref="A15:I15"/>
    <mergeCell ref="A17:C17"/>
    <mergeCell ref="A18:C18"/>
  </mergeCells>
  <conditionalFormatting sqref="K5:K14">
    <cfRule type="expression" priority="1" dxfId="0" stopIfTrue="1">
      <formula>K5="Actif"</formula>
    </cfRule>
    <cfRule type="expression" priority="2" dxfId="1" stopIfTrue="1">
      <formula>K5="Sorti"</formula>
    </cfRule>
  </conditionalFormatting>
  <dataValidations count="1">
    <dataValidation sqref="F5:F14" showErrorMessage="1" showInputMessage="1" allowBlank="1" error="Choisir un type de contrat valide" prompt="Sélectionnez le type de contrat" type="list">
      <formula1>"CDI,CDD,Alternance,Stage,Intérim,Temps partiel"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34" customWidth="1" min="2" max="2"/>
    <col width="16" customWidth="1" min="3" max="3"/>
    <col width="16" customWidth="1" min="4" max="4"/>
  </cols>
  <sheetData>
    <row r="1" ht="26" customHeight="1">
      <c r="A1" s="18" t="inlineStr">
        <is>
          <t>SYNTHÈSE ET SEUILS SOCIAUX DE L'EFFECTIF</t>
        </is>
      </c>
    </row>
    <row r="3">
      <c r="A3" s="19" t="inlineStr">
        <is>
          <t>INDICATEURS CLÉS</t>
        </is>
      </c>
    </row>
    <row r="4">
      <c r="A4" s="20" t="inlineStr">
        <is>
          <t>Effectif physique total</t>
        </is>
      </c>
      <c r="B4" s="21">
        <f>'Effectif Salariés'!D17</f>
        <v/>
      </c>
    </row>
    <row r="5">
      <c r="A5" s="22" t="inlineStr">
        <is>
          <t>Effectif ETP total</t>
        </is>
      </c>
      <c r="B5" s="23">
        <f>'Effectif Salariés'!D18</f>
        <v/>
      </c>
    </row>
    <row r="6">
      <c r="A6" s="20" t="inlineStr">
        <is>
          <t>Nombre de salariés actifs</t>
        </is>
      </c>
      <c r="B6" s="21">
        <f>'Effectif Salariés'!K15</f>
        <v/>
      </c>
    </row>
    <row r="7">
      <c r="A7" s="22" t="inlineStr">
        <is>
          <t>Ratio ETP / Physique</t>
        </is>
      </c>
      <c r="B7" s="23">
        <f>IFERROR('Effectif Salariés'!D18/'Effectif Salariés'!D17,0)</f>
        <v/>
      </c>
    </row>
    <row r="10">
      <c r="A10" s="19" t="inlineStr">
        <is>
          <t>SEUILS SOCIAUX APPLICABLES (effectif ETP)</t>
        </is>
      </c>
    </row>
    <row r="11">
      <c r="A11" s="3" t="inlineStr">
        <is>
          <t>Seuil légal</t>
        </is>
      </c>
      <c r="B11" s="3" t="inlineStr">
        <is>
          <t>Obligation principale</t>
        </is>
      </c>
      <c r="C11" s="3" t="inlineStr">
        <is>
          <t>Effectif ETP</t>
        </is>
      </c>
      <c r="D11" s="3" t="inlineStr">
        <is>
          <t>Statut</t>
        </is>
      </c>
    </row>
    <row r="12">
      <c r="A12" s="4" t="n">
        <v>11</v>
      </c>
      <c r="B12" s="5" t="inlineStr">
        <is>
          <t>Mise en place du CSE</t>
        </is>
      </c>
      <c r="C12" s="8">
        <f>'Effectif Salariés'!D18</f>
        <v/>
      </c>
      <c r="D12" s="4">
        <f>IF('Effectif Salariés'!D18&gt;=11,"Atteint","Non atteint")</f>
        <v/>
      </c>
    </row>
    <row r="13">
      <c r="A13" s="9" t="n">
        <v>50</v>
      </c>
      <c r="B13" s="10" t="inlineStr">
        <is>
          <t>CSE renforcé, règlement intérieur, participation</t>
        </is>
      </c>
      <c r="C13" s="12">
        <f>'Effectif Salariés'!D18</f>
        <v/>
      </c>
      <c r="D13" s="9">
        <f>IF('Effectif Salariés'!D18&gt;=50,"Atteint","Non atteint")</f>
        <v/>
      </c>
    </row>
    <row r="14">
      <c r="A14" s="4" t="n">
        <v>250</v>
      </c>
      <c r="B14" s="5" t="inlineStr">
        <is>
          <t>Index égalité professionnelle détaillé, rapport BDES</t>
        </is>
      </c>
      <c r="C14" s="8">
        <f>'Effectif Salariés'!D18</f>
        <v/>
      </c>
      <c r="D14" s="4">
        <f>IF('Effectif Salariés'!D18&gt;=250,"Atteint","Non atteint")</f>
        <v/>
      </c>
    </row>
    <row r="17">
      <c r="A17" s="19" t="inlineStr">
        <is>
          <t>RÉPARTITION PAR TYPE DE CONTRAT</t>
        </is>
      </c>
    </row>
    <row r="18">
      <c r="A18" s="3" t="inlineStr">
        <is>
          <t>Type de contrat</t>
        </is>
      </c>
      <c r="B18" s="3" t="inlineStr">
        <is>
          <t>Nombre</t>
        </is>
      </c>
    </row>
    <row r="19">
      <c r="A19" s="4" t="inlineStr">
        <is>
          <t>CDI</t>
        </is>
      </c>
      <c r="B19" s="4">
        <f>COUNTIF('Effectif Salariés'!F5:F14,"CDI")</f>
        <v/>
      </c>
    </row>
    <row r="20">
      <c r="A20" s="9" t="inlineStr">
        <is>
          <t>CDD</t>
        </is>
      </c>
      <c r="B20" s="9">
        <f>COUNTIF('Effectif Salariés'!F5:F14,"CDD")</f>
        <v/>
      </c>
    </row>
    <row r="21">
      <c r="A21" s="4" t="inlineStr">
        <is>
          <t>Alternance</t>
        </is>
      </c>
      <c r="B21" s="4">
        <f>COUNTIF('Effectif Salariés'!F5:F14,"Alternance")</f>
        <v/>
      </c>
    </row>
    <row r="22">
      <c r="A22" s="9" t="inlineStr">
        <is>
          <t>Stage</t>
        </is>
      </c>
      <c r="B22" s="9">
        <f>COUNTIF('Effectif Salariés'!F5:F14,"Stage")</f>
        <v/>
      </c>
    </row>
    <row r="23">
      <c r="A23" s="4" t="inlineStr">
        <is>
          <t>Intérim</t>
        </is>
      </c>
      <c r="B23" s="4">
        <f>COUNTIF('Effectif Salariés'!F5:F14,"Intérim")</f>
        <v/>
      </c>
    </row>
    <row r="26">
      <c r="A26" s="19" t="inlineStr">
        <is>
          <t>RÉPARTITION ETP PAR VILLE</t>
        </is>
      </c>
    </row>
    <row r="27">
      <c r="A27" s="3" t="inlineStr">
        <is>
          <t>Ville</t>
        </is>
      </c>
      <c r="B27" s="3" t="inlineStr">
        <is>
          <t>ETP</t>
        </is>
      </c>
    </row>
    <row r="28">
      <c r="A28" s="4" t="inlineStr">
        <is>
          <t>Paris</t>
        </is>
      </c>
      <c r="B28" s="8">
        <f>SUMIF('Effectif Salariés'!E5:E14,A28,'Effectif Salariés'!J5:J14)</f>
        <v/>
      </c>
    </row>
    <row r="29">
      <c r="A29" s="9" t="inlineStr">
        <is>
          <t>Lyon</t>
        </is>
      </c>
      <c r="B29" s="12">
        <f>SUMIF('Effectif Salariés'!E5:E14,A29,'Effectif Salariés'!J5:J14)</f>
        <v/>
      </c>
    </row>
    <row r="30">
      <c r="A30" s="4" t="inlineStr">
        <is>
          <t>Marseille</t>
        </is>
      </c>
      <c r="B30" s="8">
        <f>SUMIF('Effectif Salariés'!E5:E14,A30,'Effectif Salariés'!J5:J14)</f>
        <v/>
      </c>
    </row>
    <row r="31">
      <c r="A31" s="9" t="inlineStr">
        <is>
          <t>Toulouse</t>
        </is>
      </c>
      <c r="B31" s="12">
        <f>SUMIF('Effectif Salariés'!E5:E14,A31,'Effectif Salariés'!J5:J14)</f>
        <v/>
      </c>
    </row>
    <row r="32">
      <c r="A32" s="4" t="inlineStr">
        <is>
          <t>Bordeaux</t>
        </is>
      </c>
      <c r="B32" s="8">
        <f>SUMIF('Effectif Salariés'!E5:E14,A32,'Effectif Salariés'!J5:J14)</f>
        <v/>
      </c>
    </row>
    <row r="33">
      <c r="A33" s="9" t="inlineStr">
        <is>
          <t>Lille</t>
        </is>
      </c>
      <c r="B33" s="12">
        <f>SUMIF('Effectif Salariés'!E5:E14,A33,'Effectif Salariés'!J5:J14)</f>
        <v/>
      </c>
    </row>
    <row r="34">
      <c r="A34" s="4" t="inlineStr">
        <is>
          <t>Nantes</t>
        </is>
      </c>
      <c r="B34" s="8">
        <f>SUMIF('Effectif Salariés'!E5:E14,A34,'Effectif Salariés'!J5:J14)</f>
        <v/>
      </c>
    </row>
    <row r="35">
      <c r="A35" s="9" t="inlineStr">
        <is>
          <t>Strasbourg</t>
        </is>
      </c>
      <c r="B35" s="12">
        <f>SUMIF('Effectif Salariés'!E5:E14,A35,'Effectif Salariés'!J5:J14)</f>
        <v/>
      </c>
    </row>
    <row r="36">
      <c r="A36" s="4" t="inlineStr">
        <is>
          <t>Nice</t>
        </is>
      </c>
      <c r="B36" s="8">
        <f>SUMIF('Effectif Salariés'!E5:E14,A36,'Effectif Salariés'!J5:J14)</f>
        <v/>
      </c>
    </row>
    <row r="37">
      <c r="A37" s="9" t="inlineStr">
        <is>
          <t>Rennes</t>
        </is>
      </c>
      <c r="B37" s="12">
        <f>SUMIF('Effectif Salariés'!E5:E14,A37,'Effectif Salariés'!J5:J14)</f>
        <v/>
      </c>
    </row>
  </sheetData>
  <mergeCells count="5">
    <mergeCell ref="A1:F1"/>
    <mergeCell ref="A3:B3"/>
    <mergeCell ref="A10:D10"/>
    <mergeCell ref="A17:B17"/>
    <mergeCell ref="A26:B26"/>
  </mergeCells>
  <conditionalFormatting sqref="D12:D14">
    <cfRule type="expression" priority="1" dxfId="0" stopIfTrue="1">
      <formula>D12="Atteint"</formula>
    </cfRule>
    <cfRule type="expression" priority="2" dxfId="1" stopIfTrue="1">
      <formula>D12="Non atteint"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95" customWidth="1" min="2" max="2"/>
  </cols>
  <sheetData>
    <row r="1" ht="26" customHeight="1">
      <c r="A1" s="18" t="inlineStr">
        <is>
          <t>MODE D'EMPLOI DU CLASSEUR</t>
        </is>
      </c>
    </row>
    <row r="3" ht="46" customHeight="1">
      <c r="A3" s="24" t="inlineStr">
        <is>
          <t>Objectif du classeur</t>
        </is>
      </c>
      <c r="B3" s="25" t="inlineStr">
        <is>
          <t>Ce classeur permet de calculer l'effectif de l'entreprise au sens du Code du travail (article L.1111-2), afin de déterminer les seuils sociaux applicables (CSE, index égalité professionnelle, etc.).</t>
        </is>
      </c>
    </row>
    <row r="4" ht="46" customHeight="1">
      <c r="A4" s="26" t="inlineStr">
        <is>
          <t>Feuille 'Effectif Salariés'</t>
        </is>
      </c>
      <c r="B4" s="27" t="inlineStr">
        <is>
          <t>Liste nominative des salariés avec leur type de contrat, quotité de temps de travail et dates d'entrée/sortie. Les colonnes 'Coefficient ETP', 'Statut' et 'Ancienneté' sont calculées automatiquement.</t>
        </is>
      </c>
    </row>
    <row r="5" ht="46" customHeight="1">
      <c r="A5" s="24" t="inlineStr">
        <is>
          <t>Colonne Type de contrat</t>
        </is>
      </c>
      <c r="B5" s="25" t="inlineStr">
        <is>
          <t>Choisir dans la liste déroulante : CDI, CDD, Alternance, Stage, Intérim ou Temps partiel. Les alternants et stagiaires sont exclus du calcul de l'effectif ETP conformément à la loi.</t>
        </is>
      </c>
    </row>
    <row r="6" ht="46" customHeight="1">
      <c r="A6" s="26" t="inlineStr">
        <is>
          <t>Colonne Quotité temps de travail</t>
        </is>
      </c>
      <c r="B6" s="27" t="inlineStr">
        <is>
          <t>Saisir le pourcentage de temps de travail du salarié (ex : 100% pour un temps plein, 50% pour un mi-temps). Cellule à fond jaune pâle = zone modifiable.</t>
        </is>
      </c>
    </row>
    <row r="7" ht="46" customHeight="1">
      <c r="A7" s="24" t="inlineStr">
        <is>
          <t>Colonne Coefficient ETP</t>
        </is>
      </c>
      <c r="B7" s="25" t="inlineStr">
        <is>
          <t>Calculé automatiquement : =IF(OR(Type="Alternance",Type="Stage"),0,Quotité). Les alternants et stagiaires ont un coefficient nul.</t>
        </is>
      </c>
    </row>
    <row r="8" ht="46" customHeight="1">
      <c r="A8" s="26" t="inlineStr">
        <is>
          <t>Colonne Statut</t>
        </is>
      </c>
      <c r="B8" s="27" t="inlineStr">
        <is>
          <t>Indique si le salarié est 'Actif' ou 'Sorti' en comparant la date de sortie à la date du jour.</t>
        </is>
      </c>
    </row>
    <row r="9" ht="46" customHeight="1">
      <c r="A9" s="24" t="inlineStr">
        <is>
          <t>Feuille 'Synthèse Effectif'</t>
        </is>
      </c>
      <c r="B9" s="25" t="inlineStr">
        <is>
          <t>Regroupe les indicateurs clés (effectif physique, effectif ETP), la comparaison aux seuils sociaux légaux (11, 50, 250 salariés) et deux graphiques : répartition par type de contrat et effectif ETP par ville.</t>
        </is>
      </c>
    </row>
    <row r="10" ht="46" customHeight="1">
      <c r="A10" s="26" t="inlineStr">
        <is>
          <t>Seuils sociaux</t>
        </is>
      </c>
      <c r="B10" s="27" t="inlineStr">
        <is>
          <t>La colonne 'Statut' de la table des seuils indique 'Atteint' ou 'Non atteint' selon l'effectif ETP total comparé au seuil légal correspondant.</t>
        </is>
      </c>
    </row>
    <row r="11" ht="46" customHeight="1">
      <c r="A11" s="24" t="inlineStr">
        <is>
          <t>Mise à jour</t>
        </is>
      </c>
      <c r="B11" s="25" t="inlineStr">
        <is>
          <t>Il suffit de compléter les nouvelles lignes dans la feuille 'Effectif Salariés' : tous les calculs et graphiques se mettent à jour automatiquement.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2026-07-21T16:12:35Z</dcterms:created>
  <dcterms:modified xmlns:dcterms="http://purl.org/dc/terms/" xmlns:xsi="http://www.w3.org/2001/XMLSchema-instance" xsi:type="dcterms:W3CDTF">2026-07-21T16:12:35Z</dcterms:modified>
</cp:coreProperties>
</file>