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projet" sheetId="1" state="visible" r:id="rId1"/>
    <sheet xmlns:r="http://schemas.openxmlformats.org/officeDocument/2006/relationships" name="Référentiel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JJ/MM/AAAA"/>
    <numFmt numFmtId="166" formatCode="0.0"/>
    <numFmt numFmtId="167" formatCode="#\ ##0,00\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2" fillId="6" borderId="1" pivotButton="0" quotePrefix="0" xfId="0"/>
    <xf numFmtId="166" fontId="2" fillId="6" borderId="1" applyAlignment="1" pivotButton="0" quotePrefix="0" xfId="0">
      <alignment horizontal="center" vertical="center" wrapText="1"/>
    </xf>
    <xf numFmtId="9" fontId="2" fillId="6" borderId="1" applyAlignment="1" pivotButton="0" quotePrefix="0" xfId="0">
      <alignment horizontal="center" vertical="center" wrapText="1"/>
    </xf>
    <xf numFmtId="167" fontId="2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5" borderId="1" pivotButton="0" quotePrefix="0" xfId="0"/>
    <xf numFmtId="1" fontId="2" fillId="6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2" fillId="7" borderId="0" pivotButton="0" quotePrefix="0" xfId="0"/>
    <xf numFmtId="0" fontId="2" fillId="2" borderId="0" pivotButton="0" quotePrefix="0" xfId="0"/>
    <xf numFmtId="0" fontId="0" fillId="4" borderId="1" pivotButton="0" quotePrefix="0" xfId="0"/>
    <xf numFmtId="167" fontId="0" fillId="4" borderId="1" pivotButton="0" quotePrefix="0" xfId="0"/>
    <xf numFmtId="0" fontId="0" fillId="5" borderId="1" pivotButton="0" quotePrefix="0" xfId="0"/>
    <xf numFmtId="167" fontId="0" fillId="5" borderId="1" pivotButton="0" quotePrefix="0" xfId="0"/>
    <xf numFmtId="9" fontId="0" fillId="4" borderId="1" pivotButton="0" quotePrefix="0" xfId="0"/>
    <xf numFmtId="9" fontId="0" fillId="5" borderId="1" pivotButton="0" quotePrefix="0" xfId="0"/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BE123C"/>
      </font>
      <fill>
        <patternFill patternType="solid">
          <fgColor rgb="00FDF0F3"/>
        </patternFill>
      </fill>
    </dxf>
    <dxf>
      <font>
        <b val="1"/>
        <color rgb="0092400E"/>
      </font>
      <fill>
        <patternFill patternType="solid">
          <fgColor rgb="00FFFB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de tâches par statut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'Synthèse'!B16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'Synthèse'!$A$17:$A$20</f>
            </numRef>
          </cat>
          <val>
            <numRef>
              <f>'Synthèse'!$B$17:$B$20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 de tâches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budget consommé par lot</a:t>
            </a:r>
          </a:p>
        </rich>
      </tx>
    </title>
    <plotArea>
      <pieChart>
        <varyColors val="1"/>
        <ser>
          <idx val="0"/>
          <order val="0"/>
          <tx>
            <strRef>
              <f>'Synthèse'!H16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'Synthèse'!$G$17:$G$25</f>
            </numRef>
          </cat>
          <val>
            <numRef>
              <f>'Synthèse'!$H$17:$H$25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de l'avancement global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'Synthèse'!B29</f>
            </strRef>
          </tx>
          <spPr>
            <a:ln xmlns:a="http://schemas.openxmlformats.org/drawingml/2006/main" w="25000">
              <a:solidFill>
                <a:srgbClr val="0891B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'Synthèse'!$A$30:$A$35</f>
            </numRef>
          </cat>
          <val>
            <numRef>
              <f>'Synthèse'!$B$30:$B$35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Semaine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Avancement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37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37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24" customWidth="1" min="3" max="3"/>
    <col width="13" customWidth="1" min="4" max="4"/>
    <col width="12" customWidth="1" min="5" max="5"/>
    <col width="12" customWidth="1" min="6" max="6"/>
    <col width="14" customWidth="1" min="7" max="7"/>
    <col width="14" customWidth="1" min="8" max="8"/>
    <col width="11" customWidth="1" min="9" max="9"/>
    <col width="10" customWidth="1" min="10" max="10"/>
    <col width="12" customWidth="1" min="11" max="11"/>
    <col width="12" customWidth="1" min="12" max="12"/>
    <col width="12" customWidth="1" min="13" max="13"/>
    <col width="10" customWidth="1" min="14" max="14"/>
    <col width="14" customWidth="1" min="15" max="15"/>
    <col width="15" customWidth="1" min="16" max="16"/>
    <col width="14" customWidth="1" min="17" max="17"/>
    <col width="32" customWidth="1" min="18" max="18"/>
  </cols>
  <sheetData>
    <row r="1" ht="24" customHeight="1">
      <c r="A1" s="1" t="inlineStr">
        <is>
          <t>SUIVI D'AVANCEMENT DE PROJET — DÉPLOIEMENT ERP 2026</t>
        </is>
      </c>
    </row>
    <row r="2">
      <c r="A2" s="2" t="inlineStr">
        <is>
          <t>ID tâche</t>
        </is>
      </c>
      <c r="B2" s="2" t="inlineStr">
        <is>
          <t>Lot / Chantier</t>
        </is>
      </c>
      <c r="C2" s="2" t="inlineStr">
        <is>
          <t>Tâche</t>
        </is>
      </c>
      <c r="D2" s="2" t="inlineStr">
        <is>
          <t>Responsable</t>
        </is>
      </c>
      <c r="E2" s="2" t="inlineStr">
        <is>
          <t>Ville</t>
        </is>
      </c>
      <c r="F2" s="2" t="inlineStr">
        <is>
          <t>Date début</t>
        </is>
      </c>
      <c r="G2" s="2" t="inlineStr">
        <is>
          <t>Date fin prévue</t>
        </is>
      </c>
      <c r="H2" s="2" t="inlineStr">
        <is>
          <t>Date fin réelle</t>
        </is>
      </c>
      <c r="I2" s="2" t="inlineStr">
        <is>
          <t>Statut</t>
        </is>
      </c>
      <c r="J2" s="2" t="inlineStr">
        <is>
          <t>Priorité</t>
        </is>
      </c>
      <c r="K2" s="2" t="inlineStr">
        <is>
          <t>Charge estimée (h)</t>
        </is>
      </c>
      <c r="L2" s="2" t="inlineStr">
        <is>
          <t>Charge réalisée (h)</t>
        </is>
      </c>
      <c r="M2" s="2" t="inlineStr">
        <is>
          <t>% avancement</t>
        </is>
      </c>
      <c r="N2" s="2" t="inlineStr">
        <is>
          <t>Écart (h)</t>
        </is>
      </c>
      <c r="O2" s="2" t="inlineStr">
        <is>
          <t>Budget prévu (€)</t>
        </is>
      </c>
      <c r="P2" s="2" t="inlineStr">
        <is>
          <t>Budget consommé (€)</t>
        </is>
      </c>
      <c r="Q2" s="2" t="inlineStr">
        <is>
          <t>Reste à faire (€)</t>
        </is>
      </c>
      <c r="R2" s="2" t="inlineStr">
        <is>
          <t>Commentaire</t>
        </is>
      </c>
    </row>
    <row r="3">
      <c r="A3" s="3" t="inlineStr">
        <is>
          <t>T001</t>
        </is>
      </c>
      <c r="B3" s="3" t="inlineStr">
        <is>
          <t>Cadrage</t>
        </is>
      </c>
      <c r="C3" s="4" t="inlineStr">
        <is>
          <t>Cadrage du projet</t>
        </is>
      </c>
      <c r="D3" s="3" t="inlineStr">
        <is>
          <t>Camille</t>
        </is>
      </c>
      <c r="E3" s="3" t="inlineStr">
        <is>
          <t>Paris</t>
        </is>
      </c>
      <c r="F3" s="5" t="n">
        <v>46027</v>
      </c>
      <c r="G3" s="5" t="n">
        <v>46052</v>
      </c>
      <c r="H3" s="5" t="n"/>
      <c r="I3" s="3" t="inlineStr">
        <is>
          <t>En cours</t>
        </is>
      </c>
      <c r="J3" s="3" t="inlineStr">
        <is>
          <t>Haute</t>
        </is>
      </c>
      <c r="K3" s="6" t="n">
        <v>80</v>
      </c>
      <c r="L3" s="6" t="n">
        <v>40</v>
      </c>
      <c r="M3" s="7">
        <f>IF(I3="Terminé",1,IF(I3="En cours",0.5,IF(I3="Bloqué",0.25,0)))</f>
        <v/>
      </c>
      <c r="N3" s="8">
        <f>L3-K3</f>
        <v/>
      </c>
      <c r="O3" s="9" t="n">
        <v>15000</v>
      </c>
      <c r="P3" s="9" t="n">
        <v>7000</v>
      </c>
      <c r="Q3" s="10">
        <f>O3-P3</f>
        <v/>
      </c>
      <c r="R3" s="4" t="inlineStr">
        <is>
          <t>Atelier de cadrage réalisé avec le COPIL</t>
        </is>
      </c>
    </row>
    <row r="4">
      <c r="A4" s="11" t="inlineStr">
        <is>
          <t>T002</t>
        </is>
      </c>
      <c r="B4" s="11" t="inlineStr">
        <is>
          <t>Analyse &amp; conception</t>
        </is>
      </c>
      <c r="C4" s="12" t="inlineStr">
        <is>
          <t>Recueil des besoins</t>
        </is>
      </c>
      <c r="D4" s="11" t="inlineStr">
        <is>
          <t>Julien</t>
        </is>
      </c>
      <c r="E4" s="11" t="inlineStr">
        <is>
          <t>Lyon</t>
        </is>
      </c>
      <c r="F4" s="13" t="n">
        <v>46032</v>
      </c>
      <c r="G4" s="13" t="n">
        <v>46068</v>
      </c>
      <c r="H4" s="13" t="n">
        <v>46066</v>
      </c>
      <c r="I4" s="11" t="inlineStr">
        <is>
          <t>Terminé</t>
        </is>
      </c>
      <c r="J4" s="11" t="inlineStr">
        <is>
          <t>Haute</t>
        </is>
      </c>
      <c r="K4" s="6" t="n">
        <v>120</v>
      </c>
      <c r="L4" s="6" t="n">
        <v>115</v>
      </c>
      <c r="M4" s="14">
        <f>IF(I4="Terminé",1,IF(I4="En cours",0.5,IF(I4="Bloqué",0.25,0)))</f>
        <v/>
      </c>
      <c r="N4" s="15">
        <f>L4-K4</f>
        <v/>
      </c>
      <c r="O4" s="9" t="n">
        <v>20000</v>
      </c>
      <c r="P4" s="9" t="n">
        <v>18500</v>
      </c>
      <c r="Q4" s="16">
        <f>O4-P4</f>
        <v/>
      </c>
      <c r="R4" s="12" t="inlineStr">
        <is>
          <t>Besoins validés par la DSI</t>
        </is>
      </c>
    </row>
    <row r="5">
      <c r="A5" s="3" t="inlineStr">
        <is>
          <t>T003</t>
        </is>
      </c>
      <c r="B5" s="3" t="inlineStr">
        <is>
          <t>Paramétrage</t>
        </is>
      </c>
      <c r="C5" s="4" t="inlineStr">
        <is>
          <t>Paramétrage initial</t>
        </is>
      </c>
      <c r="D5" s="3" t="inlineStr">
        <is>
          <t>Émilie</t>
        </is>
      </c>
      <c r="E5" s="3" t="inlineStr">
        <is>
          <t>Marseille</t>
        </is>
      </c>
      <c r="F5" s="5" t="n">
        <v>46069</v>
      </c>
      <c r="G5" s="5" t="n">
        <v>46101</v>
      </c>
      <c r="H5" s="5" t="n"/>
      <c r="I5" s="3" t="inlineStr">
        <is>
          <t>En cours</t>
        </is>
      </c>
      <c r="J5" s="3" t="inlineStr">
        <is>
          <t>Moyenne</t>
        </is>
      </c>
      <c r="K5" s="6" t="n">
        <v>200</v>
      </c>
      <c r="L5" s="6" t="n">
        <v>90</v>
      </c>
      <c r="M5" s="7">
        <f>IF(I5="Terminé",1,IF(I5="En cours",0.5,IF(I5="Bloqué",0.25,0)))</f>
        <v/>
      </c>
      <c r="N5" s="8">
        <f>L5-K5</f>
        <v/>
      </c>
      <c r="O5" s="9" t="n">
        <v>30000</v>
      </c>
      <c r="P5" s="9" t="n">
        <v>12000</v>
      </c>
      <c r="Q5" s="10">
        <f>O5-P5</f>
        <v/>
      </c>
      <c r="R5" s="4" t="inlineStr">
        <is>
          <t>Paramétrage du module finance en cours</t>
        </is>
      </c>
    </row>
    <row r="6">
      <c r="A6" s="11" t="inlineStr">
        <is>
          <t>T004</t>
        </is>
      </c>
      <c r="B6" s="11" t="inlineStr">
        <is>
          <t>Reprise de données</t>
        </is>
      </c>
      <c r="C6" s="12" t="inlineStr">
        <is>
          <t>Reprise des données</t>
        </is>
      </c>
      <c r="D6" s="11" t="inlineStr">
        <is>
          <t>Lucas</t>
        </is>
      </c>
      <c r="E6" s="11" t="inlineStr">
        <is>
          <t>Toulouse</t>
        </is>
      </c>
      <c r="F6" s="13" t="n">
        <v>46082</v>
      </c>
      <c r="G6" s="13" t="n">
        <v>46112</v>
      </c>
      <c r="H6" s="13" t="n"/>
      <c r="I6" s="11" t="inlineStr">
        <is>
          <t>Bloqué</t>
        </is>
      </c>
      <c r="J6" s="11" t="inlineStr">
        <is>
          <t>Haute</t>
        </is>
      </c>
      <c r="K6" s="6" t="n">
        <v>150</v>
      </c>
      <c r="L6" s="6" t="n">
        <v>60</v>
      </c>
      <c r="M6" s="14">
        <f>IF(I6="Terminé",1,IF(I6="En cours",0.5,IF(I6="Bloqué",0.25,0)))</f>
        <v/>
      </c>
      <c r="N6" s="15">
        <f>L6-K6</f>
        <v/>
      </c>
      <c r="O6" s="9" t="n">
        <v>25000</v>
      </c>
      <c r="P6" s="9" t="n">
        <v>14000</v>
      </c>
      <c r="Q6" s="16">
        <f>O6-P6</f>
        <v/>
      </c>
      <c r="R6" s="12" t="inlineStr">
        <is>
          <t>Bloqué faute de fichier fournisseur consolidé</t>
        </is>
      </c>
    </row>
    <row r="7">
      <c r="A7" s="3" t="inlineStr">
        <is>
          <t>T005</t>
        </is>
      </c>
      <c r="B7" s="3" t="inlineStr">
        <is>
          <t>Tests &amp; recette</t>
        </is>
      </c>
      <c r="C7" s="4" t="inlineStr">
        <is>
          <t>Tests fonctionnels</t>
        </is>
      </c>
      <c r="D7" s="3" t="inlineStr">
        <is>
          <t>Chloé</t>
        </is>
      </c>
      <c r="E7" s="3" t="inlineStr">
        <is>
          <t>Bordeaux</t>
        </is>
      </c>
      <c r="F7" s="5" t="n">
        <v>46113</v>
      </c>
      <c r="G7" s="5" t="n">
        <v>46142</v>
      </c>
      <c r="H7" s="5" t="n"/>
      <c r="I7" s="3" t="inlineStr">
        <is>
          <t>À faire</t>
        </is>
      </c>
      <c r="J7" s="3" t="inlineStr">
        <is>
          <t>Moyenne</t>
        </is>
      </c>
      <c r="K7" s="6" t="n">
        <v>100</v>
      </c>
      <c r="L7" s="6" t="n">
        <v>0</v>
      </c>
      <c r="M7" s="7">
        <f>IF(I7="Terminé",1,IF(I7="En cours",0.5,IF(I7="Bloqué",0.25,0)))</f>
        <v/>
      </c>
      <c r="N7" s="8">
        <f>L7-K7</f>
        <v/>
      </c>
      <c r="O7" s="9" t="n">
        <v>18000</v>
      </c>
      <c r="P7" s="9" t="n">
        <v>0</v>
      </c>
      <c r="Q7" s="10">
        <f>O7-P7</f>
        <v/>
      </c>
      <c r="R7" s="4" t="inlineStr">
        <is>
          <t>Planification des scénarios de test</t>
        </is>
      </c>
    </row>
    <row r="8">
      <c r="A8" s="11" t="inlineStr">
        <is>
          <t>T006</t>
        </is>
      </c>
      <c r="B8" s="11" t="inlineStr">
        <is>
          <t>Formation</t>
        </is>
      </c>
      <c r="C8" s="12" t="inlineStr">
        <is>
          <t>Formation utilisateurs</t>
        </is>
      </c>
      <c r="D8" s="11" t="inlineStr">
        <is>
          <t>Thomas</t>
        </is>
      </c>
      <c r="E8" s="11" t="inlineStr">
        <is>
          <t>Lille</t>
        </is>
      </c>
      <c r="F8" s="13" t="n">
        <v>46147</v>
      </c>
      <c r="G8" s="13" t="n">
        <v>46167</v>
      </c>
      <c r="H8" s="13" t="n"/>
      <c r="I8" s="11" t="inlineStr">
        <is>
          <t>À faire</t>
        </is>
      </c>
      <c r="J8" s="11" t="inlineStr">
        <is>
          <t>Basse</t>
        </is>
      </c>
      <c r="K8" s="6" t="n">
        <v>60</v>
      </c>
      <c r="L8" s="6" t="n">
        <v>0</v>
      </c>
      <c r="M8" s="14">
        <f>IF(I8="Terminé",1,IF(I8="En cours",0.5,IF(I8="Bloqué",0.25,0)))</f>
        <v/>
      </c>
      <c r="N8" s="15">
        <f>L8-K8</f>
        <v/>
      </c>
      <c r="O8" s="9" t="n">
        <v>10000</v>
      </c>
      <c r="P8" s="9" t="n">
        <v>0</v>
      </c>
      <c r="Q8" s="16">
        <f>O8-P8</f>
        <v/>
      </c>
      <c r="R8" s="12" t="inlineStr">
        <is>
          <t>Supports de formation à finaliser</t>
        </is>
      </c>
    </row>
    <row r="9">
      <c r="A9" s="3" t="inlineStr">
        <is>
          <t>T007</t>
        </is>
      </c>
      <c r="B9" s="3" t="inlineStr">
        <is>
          <t>Migration</t>
        </is>
      </c>
      <c r="C9" s="4" t="inlineStr">
        <is>
          <t>Migration pilote</t>
        </is>
      </c>
      <c r="D9" s="3" t="inlineStr">
        <is>
          <t>Léa</t>
        </is>
      </c>
      <c r="E9" s="3" t="inlineStr">
        <is>
          <t>Nantes</t>
        </is>
      </c>
      <c r="F9" s="5" t="n">
        <v>46143</v>
      </c>
      <c r="G9" s="5" t="n">
        <v>46188</v>
      </c>
      <c r="H9" s="5" t="n"/>
      <c r="I9" s="3" t="inlineStr">
        <is>
          <t>En cours</t>
        </is>
      </c>
      <c r="J9" s="3" t="inlineStr">
        <is>
          <t>Haute</t>
        </is>
      </c>
      <c r="K9" s="6" t="n">
        <v>140</v>
      </c>
      <c r="L9" s="6" t="n">
        <v>70</v>
      </c>
      <c r="M9" s="7">
        <f>IF(I9="Terminé",1,IF(I9="En cours",0.5,IF(I9="Bloqué",0.25,0)))</f>
        <v/>
      </c>
      <c r="N9" s="8">
        <f>L9-K9</f>
        <v/>
      </c>
      <c r="O9" s="9" t="n">
        <v>22000</v>
      </c>
      <c r="P9" s="9" t="n">
        <v>11000</v>
      </c>
      <c r="Q9" s="10">
        <f>O9-P9</f>
        <v/>
      </c>
      <c r="R9" s="4" t="inlineStr">
        <is>
          <t>Migration du site pilote de Nantes en cours</t>
        </is>
      </c>
    </row>
    <row r="10">
      <c r="A10" s="11" t="inlineStr">
        <is>
          <t>T008</t>
        </is>
      </c>
      <c r="B10" s="11" t="inlineStr">
        <is>
          <t>Validation métier</t>
        </is>
      </c>
      <c r="C10" s="12" t="inlineStr">
        <is>
          <t>Validation métier</t>
        </is>
      </c>
      <c r="D10" s="11" t="inlineStr">
        <is>
          <t>Nicolas</t>
        </is>
      </c>
      <c r="E10" s="11" t="inlineStr">
        <is>
          <t>Strasbourg</t>
        </is>
      </c>
      <c r="F10" s="13" t="n">
        <v>46189</v>
      </c>
      <c r="G10" s="13" t="n">
        <v>46213</v>
      </c>
      <c r="H10" s="13" t="n"/>
      <c r="I10" s="11" t="inlineStr">
        <is>
          <t>À faire</t>
        </is>
      </c>
      <c r="J10" s="11" t="inlineStr">
        <is>
          <t>Moyenne</t>
        </is>
      </c>
      <c r="K10" s="6" t="n">
        <v>80</v>
      </c>
      <c r="L10" s="6" t="n">
        <v>0</v>
      </c>
      <c r="M10" s="14">
        <f>IF(I10="Terminé",1,IF(I10="En cours",0.5,IF(I10="Bloqué",0.25,0)))</f>
        <v/>
      </c>
      <c r="N10" s="15">
        <f>L10-K10</f>
        <v/>
      </c>
      <c r="O10" s="9" t="n">
        <v>12000</v>
      </c>
      <c r="P10" s="9" t="n">
        <v>0</v>
      </c>
      <c r="Q10" s="16">
        <f>O10-P10</f>
        <v/>
      </c>
      <c r="R10" s="12" t="inlineStr">
        <is>
          <t>Attente de la fin de la migration pilote</t>
        </is>
      </c>
    </row>
    <row r="11">
      <c r="A11" s="3" t="inlineStr">
        <is>
          <t>T009</t>
        </is>
      </c>
      <c r="B11" s="3" t="inlineStr">
        <is>
          <t>Déploiement</t>
        </is>
      </c>
      <c r="C11" s="4" t="inlineStr">
        <is>
          <t>Mise en production</t>
        </is>
      </c>
      <c r="D11" s="3" t="inlineStr">
        <is>
          <t>Manon</t>
        </is>
      </c>
      <c r="E11" s="3" t="inlineStr">
        <is>
          <t>Nice</t>
        </is>
      </c>
      <c r="F11" s="5" t="n">
        <v>46218</v>
      </c>
      <c r="G11" s="5" t="n">
        <v>46249</v>
      </c>
      <c r="H11" s="5" t="n"/>
      <c r="I11" s="3" t="inlineStr">
        <is>
          <t>À faire</t>
        </is>
      </c>
      <c r="J11" s="3" t="inlineStr">
        <is>
          <t>Haute</t>
        </is>
      </c>
      <c r="K11" s="6" t="n">
        <v>100</v>
      </c>
      <c r="L11" s="6" t="n">
        <v>0</v>
      </c>
      <c r="M11" s="7">
        <f>IF(I11="Terminé",1,IF(I11="En cours",0.5,IF(I11="Bloqué",0.25,0)))</f>
        <v/>
      </c>
      <c r="N11" s="8">
        <f>L11-K11</f>
        <v/>
      </c>
      <c r="O11" s="9" t="n">
        <v>20000</v>
      </c>
      <c r="P11" s="9" t="n">
        <v>0</v>
      </c>
      <c r="Q11" s="10">
        <f>O11-P11</f>
        <v/>
      </c>
      <c r="R11" s="4" t="inlineStr">
        <is>
          <t>Bascule finale prévue à l'été 2026</t>
        </is>
      </c>
    </row>
    <row r="12">
      <c r="A12" s="17" t="n"/>
      <c r="B12" s="17" t="n"/>
      <c r="C12" s="18" t="inlineStr">
        <is>
          <t>TOTAUX</t>
        </is>
      </c>
      <c r="D12" s="17" t="n"/>
      <c r="E12" s="17" t="n"/>
      <c r="F12" s="17" t="n"/>
      <c r="G12" s="17" t="n"/>
      <c r="H12" s="17" t="n"/>
      <c r="I12" s="17" t="n"/>
      <c r="J12" s="17" t="n"/>
      <c r="K12" s="19">
        <f>SUM(K3:K11)</f>
        <v/>
      </c>
      <c r="L12" s="19">
        <f>SUM(L3:L11)</f>
        <v/>
      </c>
      <c r="M12" s="20">
        <f>AVERAGE(M3:M11)</f>
        <v/>
      </c>
      <c r="N12" s="17" t="n"/>
      <c r="O12" s="21">
        <f>SUM(O3:O11)</f>
        <v/>
      </c>
      <c r="P12" s="21">
        <f>SUM(P3:P11)</f>
        <v/>
      </c>
      <c r="Q12" s="21">
        <f>SUM(Q3:Q11)</f>
        <v/>
      </c>
      <c r="R12" s="17" t="n"/>
    </row>
  </sheetData>
  <mergeCells count="1">
    <mergeCell ref="A1:R1"/>
  </mergeCells>
  <conditionalFormatting sqref="I3:I11">
    <cfRule type="expression" priority="1" dxfId="0" stopIfTrue="1">
      <formula>I3="Terminé"</formula>
    </cfRule>
    <cfRule type="expression" priority="2" dxfId="1" stopIfTrue="1">
      <formula>I3="Bloqué"</formula>
    </cfRule>
    <cfRule type="expression" priority="3" dxfId="2" stopIfTrue="1">
      <formula>I3="En cours"</formula>
    </cfRule>
    <cfRule type="expression" priority="4" dxfId="3" stopIfTrue="1">
      <formula>I3="À faire"</formula>
    </cfRule>
  </conditionalFormatting>
  <conditionalFormatting sqref="N3:N11">
    <cfRule type="cellIs" priority="5" operator="lessThan" dxfId="0">
      <formula>0</formula>
    </cfRule>
    <cfRule type="cellIs" priority="6" operator="greaterThan" dxfId="1">
      <formula>0</formula>
    </cfRule>
  </conditionalFormatting>
  <conditionalFormatting sqref="Q3:Q11">
    <cfRule type="cellIs" priority="7" operator="lessThan" dxfId="1">
      <formula>0</formula>
    </cfRule>
  </conditionalFormatting>
  <dataValidations count="5">
    <dataValidation sqref="I3:I16" showErrorMessage="1" showInputMessage="1" allowBlank="1" type="list">
      <formula1>=Référentiel!$C$2:$C$5</formula1>
    </dataValidation>
    <dataValidation sqref="J3:J16" showErrorMessage="1" showInputMessage="1" allowBlank="1" type="list">
      <formula1>=Référentiel!$D$2:$D$4</formula1>
    </dataValidation>
    <dataValidation sqref="D3:D16" showErrorMessage="1" showInputMessage="1" allowBlank="1" type="list">
      <formula1>=Référentiel!$A$2:$A$11</formula1>
    </dataValidation>
    <dataValidation sqref="E3:E16" showErrorMessage="1" showInputMessage="1" allowBlank="1" type="list">
      <formula1>=Référentiel!$E$2:$E$11</formula1>
    </dataValidation>
    <dataValidation sqref="B3:B16" showErrorMessage="1" showInputMessage="1" allowBlank="1" type="list">
      <formula1>=Référentiel!$B$2:$B$10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2" customWidth="1" min="3" max="3"/>
    <col width="12" customWidth="1" min="4" max="4"/>
    <col width="14" customWidth="1" min="5" max="5"/>
  </cols>
  <sheetData>
    <row r="1">
      <c r="A1" s="2" t="inlineStr">
        <is>
          <t>Responsables</t>
        </is>
      </c>
      <c r="B1" s="2" t="inlineStr">
        <is>
          <t>Lots / Chantiers</t>
        </is>
      </c>
      <c r="C1" s="2" t="inlineStr">
        <is>
          <t>Statuts</t>
        </is>
      </c>
      <c r="D1" s="2" t="inlineStr">
        <is>
          <t>Priorités</t>
        </is>
      </c>
      <c r="E1" s="2" t="inlineStr">
        <is>
          <t>Villes</t>
        </is>
      </c>
    </row>
    <row r="2">
      <c r="A2" s="3" t="inlineStr">
        <is>
          <t>Camille</t>
        </is>
      </c>
      <c r="B2" s="3" t="inlineStr">
        <is>
          <t>Cadrage</t>
        </is>
      </c>
      <c r="C2" s="3" t="inlineStr">
        <is>
          <t>À faire</t>
        </is>
      </c>
      <c r="D2" s="3" t="inlineStr">
        <is>
          <t>Haute</t>
        </is>
      </c>
      <c r="E2" s="3" t="inlineStr">
        <is>
          <t>Paris</t>
        </is>
      </c>
    </row>
    <row r="3">
      <c r="A3" s="11" t="inlineStr">
        <is>
          <t>Julien</t>
        </is>
      </c>
      <c r="B3" s="11" t="inlineStr">
        <is>
          <t>Analyse &amp; conception</t>
        </is>
      </c>
      <c r="C3" s="11" t="inlineStr">
        <is>
          <t>En cours</t>
        </is>
      </c>
      <c r="D3" s="11" t="inlineStr">
        <is>
          <t>Moyenne</t>
        </is>
      </c>
      <c r="E3" s="11" t="inlineStr">
        <is>
          <t>Lyon</t>
        </is>
      </c>
    </row>
    <row r="4">
      <c r="A4" s="3" t="inlineStr">
        <is>
          <t>Émilie</t>
        </is>
      </c>
      <c r="B4" s="3" t="inlineStr">
        <is>
          <t>Paramétrage</t>
        </is>
      </c>
      <c r="C4" s="3" t="inlineStr">
        <is>
          <t>Bloqué</t>
        </is>
      </c>
      <c r="D4" s="3" t="inlineStr">
        <is>
          <t>Basse</t>
        </is>
      </c>
      <c r="E4" s="3" t="inlineStr">
        <is>
          <t>Marseille</t>
        </is>
      </c>
    </row>
    <row r="5">
      <c r="A5" s="11" t="inlineStr">
        <is>
          <t>Lucas</t>
        </is>
      </c>
      <c r="B5" s="11" t="inlineStr">
        <is>
          <t>Reprise de données</t>
        </is>
      </c>
      <c r="C5" s="11" t="inlineStr">
        <is>
          <t>Terminé</t>
        </is>
      </c>
      <c r="D5" s="11" t="n"/>
      <c r="E5" s="11" t="inlineStr">
        <is>
          <t>Toulouse</t>
        </is>
      </c>
    </row>
    <row r="6">
      <c r="A6" s="3" t="inlineStr">
        <is>
          <t>Chloé</t>
        </is>
      </c>
      <c r="B6" s="3" t="inlineStr">
        <is>
          <t>Tests &amp; recette</t>
        </is>
      </c>
      <c r="C6" s="3" t="n"/>
      <c r="D6" s="3" t="n"/>
      <c r="E6" s="3" t="inlineStr">
        <is>
          <t>Bordeaux</t>
        </is>
      </c>
    </row>
    <row r="7">
      <c r="A7" s="11" t="inlineStr">
        <is>
          <t>Thomas</t>
        </is>
      </c>
      <c r="B7" s="11" t="inlineStr">
        <is>
          <t>Formation</t>
        </is>
      </c>
      <c r="C7" s="11" t="n"/>
      <c r="D7" s="11" t="n"/>
      <c r="E7" s="11" t="inlineStr">
        <is>
          <t>Lille</t>
        </is>
      </c>
    </row>
    <row r="8">
      <c r="A8" s="3" t="inlineStr">
        <is>
          <t>Léa</t>
        </is>
      </c>
      <c r="B8" s="3" t="inlineStr">
        <is>
          <t>Migration</t>
        </is>
      </c>
      <c r="C8" s="3" t="n"/>
      <c r="D8" s="3" t="n"/>
      <c r="E8" s="3" t="inlineStr">
        <is>
          <t>Nantes</t>
        </is>
      </c>
    </row>
    <row r="9">
      <c r="A9" s="11" t="inlineStr">
        <is>
          <t>Nicolas</t>
        </is>
      </c>
      <c r="B9" s="11" t="inlineStr">
        <is>
          <t>Validation métier</t>
        </is>
      </c>
      <c r="C9" s="11" t="n"/>
      <c r="D9" s="11" t="n"/>
      <c r="E9" s="11" t="inlineStr">
        <is>
          <t>Strasbourg</t>
        </is>
      </c>
    </row>
    <row r="10">
      <c r="A10" s="3" t="inlineStr">
        <is>
          <t>Manon</t>
        </is>
      </c>
      <c r="B10" s="3" t="inlineStr">
        <is>
          <t>Déploiement</t>
        </is>
      </c>
      <c r="C10" s="3" t="n"/>
      <c r="D10" s="3" t="n"/>
      <c r="E10" s="3" t="inlineStr">
        <is>
          <t>Nice</t>
        </is>
      </c>
    </row>
    <row r="11">
      <c r="A11" s="11" t="inlineStr">
        <is>
          <t>Antoine</t>
        </is>
      </c>
      <c r="B11" s="11" t="n"/>
      <c r="C11" s="11" t="n"/>
      <c r="D11" s="11" t="n"/>
      <c r="E11" s="11" t="inlineStr">
        <is>
          <t>Rennes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4" max="4"/>
    <col width="12" customWidth="1" min="5" max="5"/>
    <col width="22" customWidth="1" min="7" max="7"/>
    <col width="18" customWidth="1" min="8" max="8"/>
  </cols>
  <sheetData>
    <row r="1">
      <c r="A1" s="22" t="inlineStr">
        <is>
          <t>TABLEAU DE BORD — PILOTAGE DU PROJET</t>
        </is>
      </c>
    </row>
    <row r="3">
      <c r="A3" s="23" t="inlineStr">
        <is>
          <t>Nombre total de tâches</t>
        </is>
      </c>
      <c r="B3" s="24">
        <f>COUNTA('Suivi projet'!A:A)-1</f>
        <v/>
      </c>
    </row>
    <row r="4">
      <c r="A4" s="25" t="inlineStr">
        <is>
          <t>Tâches terminées</t>
        </is>
      </c>
      <c r="B4" s="24">
        <f>COUNTIF('Suivi projet'!I:I,"Terminé")</f>
        <v/>
      </c>
    </row>
    <row r="5">
      <c r="A5" s="23" t="inlineStr">
        <is>
          <t>Tâches bloquées</t>
        </is>
      </c>
      <c r="B5" s="24">
        <f>COUNTIF('Suivi projet'!I:I,"Bloqué")</f>
        <v/>
      </c>
    </row>
    <row r="6">
      <c r="A6" s="25" t="inlineStr">
        <is>
          <t>Tâches en retard</t>
        </is>
      </c>
      <c r="B6" s="24">
        <f>SUMPRODUCT(('Suivi projet'!G3:G11&lt;TODAY())*('Suivi projet'!I3:I11&lt;&gt;"Terminé"))</f>
        <v/>
      </c>
    </row>
    <row r="7">
      <c r="A7" s="23" t="inlineStr">
        <is>
          <t>Taux d'avancement global</t>
        </is>
      </c>
      <c r="B7" s="20">
        <f>AVERAGE('Suivi projet'!M3:M11)</f>
        <v/>
      </c>
    </row>
    <row r="8">
      <c r="A8" s="25" t="inlineStr">
        <is>
          <t>Charge totale estimée (h)</t>
        </is>
      </c>
      <c r="B8" s="19">
        <f>SUM('Suivi projet'!K:K)</f>
        <v/>
      </c>
    </row>
    <row r="9">
      <c r="A9" s="23" t="inlineStr">
        <is>
          <t>Charge totale réalisée (h)</t>
        </is>
      </c>
      <c r="B9" s="19">
        <f>SUM('Suivi projet'!L:L)</f>
        <v/>
      </c>
    </row>
    <row r="10">
      <c r="A10" s="25" t="inlineStr">
        <is>
          <t>Budget total prévu (€)</t>
        </is>
      </c>
      <c r="B10" s="21">
        <f>SUM('Suivi projet'!O:O)</f>
        <v/>
      </c>
    </row>
    <row r="11">
      <c r="A11" s="23" t="inlineStr">
        <is>
          <t>Budget consommé (€)</t>
        </is>
      </c>
      <c r="B11" s="21">
        <f>SUM('Suivi projet'!P:P)</f>
        <v/>
      </c>
    </row>
    <row r="12">
      <c r="A12" s="23" t="inlineStr">
        <is>
          <t>Taux de consommation budgétaire</t>
        </is>
      </c>
      <c r="B12" s="20">
        <f>IFERROR(B11/B10,0)</f>
        <v/>
      </c>
    </row>
    <row r="15">
      <c r="A15" s="26" t="inlineStr">
        <is>
          <t>Répartition par statut</t>
        </is>
      </c>
      <c r="D15" s="26" t="inlineStr">
        <is>
          <t>Répartition par responsable</t>
        </is>
      </c>
      <c r="G15" s="26" t="inlineStr">
        <is>
          <t>Budget consommé par lot</t>
        </is>
      </c>
    </row>
    <row r="16">
      <c r="A16" s="27" t="inlineStr">
        <is>
          <t>Statut</t>
        </is>
      </c>
      <c r="B16" s="27" t="inlineStr">
        <is>
          <t>Nombre</t>
        </is>
      </c>
      <c r="D16" s="27" t="inlineStr">
        <is>
          <t>Responsable</t>
        </is>
      </c>
      <c r="E16" s="27" t="inlineStr">
        <is>
          <t>Nb tâches</t>
        </is>
      </c>
      <c r="G16" s="27" t="inlineStr">
        <is>
          <t>Lot / Chantier</t>
        </is>
      </c>
      <c r="H16" s="27" t="inlineStr">
        <is>
          <t>Budget consommé (€)</t>
        </is>
      </c>
    </row>
    <row r="17">
      <c r="A17" s="28" t="inlineStr">
        <is>
          <t>À faire</t>
        </is>
      </c>
      <c r="B17" s="3">
        <f>COUNTIF('Suivi projet'!I:I,"À faire")</f>
        <v/>
      </c>
      <c r="D17" s="28" t="inlineStr">
        <is>
          <t>Camille</t>
        </is>
      </c>
      <c r="E17" s="3">
        <f>COUNTIF('Suivi projet'!D:D,D17)</f>
        <v/>
      </c>
      <c r="G17" s="28" t="inlineStr">
        <is>
          <t>Cadrage</t>
        </is>
      </c>
      <c r="H17" s="29">
        <f>SUMIF('Suivi projet'!B:B,G17,'Suivi projet'!P:P)</f>
        <v/>
      </c>
    </row>
    <row r="18">
      <c r="A18" s="30" t="inlineStr">
        <is>
          <t>En cours</t>
        </is>
      </c>
      <c r="B18" s="11">
        <f>COUNTIF('Suivi projet'!I:I,"En cours")</f>
        <v/>
      </c>
      <c r="D18" s="30" t="inlineStr">
        <is>
          <t>Julien</t>
        </is>
      </c>
      <c r="E18" s="11">
        <f>COUNTIF('Suivi projet'!D:D,D18)</f>
        <v/>
      </c>
      <c r="G18" s="30" t="inlineStr">
        <is>
          <t>Analyse &amp; conception</t>
        </is>
      </c>
      <c r="H18" s="31">
        <f>SUMIF('Suivi projet'!B:B,G18,'Suivi projet'!P:P)</f>
        <v/>
      </c>
    </row>
    <row r="19">
      <c r="A19" s="28" t="inlineStr">
        <is>
          <t>Bloqué</t>
        </is>
      </c>
      <c r="B19" s="3">
        <f>COUNTIF('Suivi projet'!I:I,"Bloqué")</f>
        <v/>
      </c>
      <c r="D19" s="28" t="inlineStr">
        <is>
          <t>Émilie</t>
        </is>
      </c>
      <c r="E19" s="3">
        <f>COUNTIF('Suivi projet'!D:D,D19)</f>
        <v/>
      </c>
      <c r="G19" s="28" t="inlineStr">
        <is>
          <t>Paramétrage</t>
        </is>
      </c>
      <c r="H19" s="29">
        <f>SUMIF('Suivi projet'!B:B,G19,'Suivi projet'!P:P)</f>
        <v/>
      </c>
    </row>
    <row r="20">
      <c r="A20" s="30" t="inlineStr">
        <is>
          <t>Terminé</t>
        </is>
      </c>
      <c r="B20" s="11">
        <f>COUNTIF('Suivi projet'!I:I,"Terminé")</f>
        <v/>
      </c>
      <c r="D20" s="30" t="inlineStr">
        <is>
          <t>Lucas</t>
        </is>
      </c>
      <c r="E20" s="11">
        <f>COUNTIF('Suivi projet'!D:D,D20)</f>
        <v/>
      </c>
      <c r="G20" s="30" t="inlineStr">
        <is>
          <t>Reprise de données</t>
        </is>
      </c>
      <c r="H20" s="31">
        <f>SUMIF('Suivi projet'!B:B,G20,'Suivi projet'!P:P)</f>
        <v/>
      </c>
    </row>
    <row r="21">
      <c r="D21" s="28" t="inlineStr">
        <is>
          <t>Chloé</t>
        </is>
      </c>
      <c r="E21" s="3">
        <f>COUNTIF('Suivi projet'!D:D,D21)</f>
        <v/>
      </c>
      <c r="G21" s="28" t="inlineStr">
        <is>
          <t>Tests &amp; recette</t>
        </is>
      </c>
      <c r="H21" s="29">
        <f>SUMIF('Suivi projet'!B:B,G21,'Suivi projet'!P:P)</f>
        <v/>
      </c>
    </row>
    <row r="22">
      <c r="D22" s="30" t="inlineStr">
        <is>
          <t>Thomas</t>
        </is>
      </c>
      <c r="E22" s="11">
        <f>COUNTIF('Suivi projet'!D:D,D22)</f>
        <v/>
      </c>
      <c r="G22" s="30" t="inlineStr">
        <is>
          <t>Formation</t>
        </is>
      </c>
      <c r="H22" s="31">
        <f>SUMIF('Suivi projet'!B:B,G22,'Suivi projet'!P:P)</f>
        <v/>
      </c>
    </row>
    <row r="23">
      <c r="D23" s="28" t="inlineStr">
        <is>
          <t>Léa</t>
        </is>
      </c>
      <c r="E23" s="3">
        <f>COUNTIF('Suivi projet'!D:D,D23)</f>
        <v/>
      </c>
      <c r="G23" s="28" t="inlineStr">
        <is>
          <t>Migration</t>
        </is>
      </c>
      <c r="H23" s="29">
        <f>SUMIF('Suivi projet'!B:B,G23,'Suivi projet'!P:P)</f>
        <v/>
      </c>
    </row>
    <row r="24">
      <c r="D24" s="30" t="inlineStr">
        <is>
          <t>Nicolas</t>
        </is>
      </c>
      <c r="E24" s="11">
        <f>COUNTIF('Suivi projet'!D:D,D24)</f>
        <v/>
      </c>
      <c r="G24" s="30" t="inlineStr">
        <is>
          <t>Validation métier</t>
        </is>
      </c>
      <c r="H24" s="31">
        <f>SUMIF('Suivi projet'!B:B,G24,'Suivi projet'!P:P)</f>
        <v/>
      </c>
    </row>
    <row r="25">
      <c r="D25" s="28" t="inlineStr">
        <is>
          <t>Manon</t>
        </is>
      </c>
      <c r="E25" s="3">
        <f>COUNTIF('Suivi projet'!D:D,D25)</f>
        <v/>
      </c>
      <c r="G25" s="28" t="inlineStr">
        <is>
          <t>Déploiement</t>
        </is>
      </c>
      <c r="H25" s="29">
        <f>SUMIF('Suivi projet'!B:B,G25,'Suivi projet'!P:P)</f>
        <v/>
      </c>
    </row>
    <row r="26">
      <c r="D26" s="30" t="inlineStr">
        <is>
          <t>Antoine</t>
        </is>
      </c>
      <c r="E26" s="11">
        <f>COUNTIF('Suivi projet'!D:D,D26)</f>
        <v/>
      </c>
    </row>
    <row r="28">
      <c r="A28" s="26" t="inlineStr">
        <is>
          <t>Suivi hebdomadaire de l'avancement</t>
        </is>
      </c>
    </row>
    <row r="29">
      <c r="A29" s="27" t="inlineStr">
        <is>
          <t>Semaine</t>
        </is>
      </c>
      <c r="B29" s="27" t="inlineStr">
        <is>
          <t>Avancement global</t>
        </is>
      </c>
    </row>
    <row r="30">
      <c r="A30" s="28" t="inlineStr">
        <is>
          <t>S1</t>
        </is>
      </c>
      <c r="B30" s="32" t="n">
        <v>0.05</v>
      </c>
    </row>
    <row r="31">
      <c r="A31" s="30" t="inlineStr">
        <is>
          <t>S2</t>
        </is>
      </c>
      <c r="B31" s="33" t="n">
        <v>0.12</v>
      </c>
    </row>
    <row r="32">
      <c r="A32" s="28" t="inlineStr">
        <is>
          <t>S3</t>
        </is>
      </c>
      <c r="B32" s="32" t="n">
        <v>0.2</v>
      </c>
    </row>
    <row r="33">
      <c r="A33" s="30" t="inlineStr">
        <is>
          <t>S4</t>
        </is>
      </c>
      <c r="B33" s="33" t="n">
        <v>0.28</v>
      </c>
    </row>
    <row r="34">
      <c r="A34" s="28" t="inlineStr">
        <is>
          <t>S5</t>
        </is>
      </c>
      <c r="B34" s="32" t="n">
        <v>0.33</v>
      </c>
    </row>
    <row r="35">
      <c r="A35" s="30" t="inlineStr">
        <is>
          <t>S6</t>
        </is>
      </c>
      <c r="B35" s="33" t="n">
        <v>0.38</v>
      </c>
    </row>
  </sheetData>
  <mergeCells count="5">
    <mergeCell ref="A1:H1"/>
    <mergeCell ref="A15:B15"/>
    <mergeCell ref="D15:E15"/>
    <mergeCell ref="G15:H15"/>
    <mergeCell ref="A28:B2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100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22" t="inlineStr">
        <is>
          <t>MODE D'EMPLOI — SUIVI D'AVANCEMENT DE PROJET</t>
        </is>
      </c>
    </row>
    <row r="3">
      <c r="A3" s="26" t="inlineStr">
        <is>
          <t>Objectif du fichier</t>
        </is>
      </c>
    </row>
    <row r="4">
      <c r="A4" s="34" t="inlineStr">
        <is>
          <t>• Ce classeur permet de suivre l'avancement d'un projet (exemple : déploiement ERP) : tâches, responsables, plannings, charges et budgets.</t>
        </is>
      </c>
    </row>
    <row r="5">
      <c r="A5" s="34" t="inlineStr">
        <is>
          <t>• La feuille 'Suivi projet' est la table principale de pilotage, la feuille 'Synthèse' propose un tableau de bord avec indicateurs clés et graphiques.</t>
        </is>
      </c>
    </row>
    <row r="7">
      <c r="A7" s="26" t="inlineStr">
        <is>
          <t>Consignes de saisie</t>
        </is>
      </c>
    </row>
    <row r="8">
      <c r="A8" s="34" t="inlineStr">
        <is>
          <t>• Ne saisir que dans les cellules à fond jaune pâle (#FFFBEB) : ce sont les zones de saisie libre.</t>
        </is>
      </c>
    </row>
    <row r="9">
      <c r="A9" s="34" t="inlineStr">
        <is>
          <t>• Utiliser les listes déroulantes pour les colonnes Responsable, Ville, Lot / Chantier, Statut et Priorité afin d'uniformiser la saisie.</t>
        </is>
      </c>
    </row>
    <row r="10">
      <c r="A10" s="34" t="inlineStr">
        <is>
          <t>• Les colonnes % avancement, Écart (h) et Reste à faire (€) sont calculées automatiquement : ne pas les modifier manuellement.</t>
        </is>
      </c>
    </row>
    <row r="11">
      <c r="A11" s="34" t="inlineStr">
        <is>
          <t>• La feuille 'Référentiel' centralise les listes de valeurs utilisées dans les menus déroulants.</t>
        </is>
      </c>
    </row>
    <row r="13">
      <c r="A13" s="26" t="inlineStr">
        <is>
          <t>Signification des statuts</t>
        </is>
      </c>
    </row>
    <row r="14">
      <c r="A14" s="34" t="inlineStr">
        <is>
          <t>• À faire : la tâche n'a pas encore démarré (avancement 0%).</t>
        </is>
      </c>
    </row>
    <row r="15">
      <c r="A15" s="34" t="inlineStr">
        <is>
          <t>• En cours : la tâche est en cours de réalisation (avancement forfaitaire 50%).</t>
        </is>
      </c>
    </row>
    <row r="16">
      <c r="A16" s="34" t="inlineStr">
        <is>
          <t>• Bloqué : la tâche rencontre un blocage empêchant sa poursuite (avancement forfaitaire 25%).</t>
        </is>
      </c>
    </row>
    <row r="17">
      <c r="A17" s="34" t="inlineStr">
        <is>
          <t>• Terminé : la tâche est achevée (avancement 100%).</t>
        </is>
      </c>
    </row>
    <row r="19">
      <c r="A19" s="26" t="inlineStr">
        <is>
          <t>Rappel des couleurs</t>
        </is>
      </c>
    </row>
    <row r="20">
      <c r="A20" s="34" t="inlineStr">
        <is>
          <t>• En-têtes de tableau : fond rose #E11D48, texte blanc gras.</t>
        </is>
      </c>
    </row>
    <row r="21">
      <c r="A21" s="34" t="inlineStr">
        <is>
          <t>• Sous-en-têtes : fond bordeaux #BE123C, texte blanc.</t>
        </is>
      </c>
    </row>
    <row r="22">
      <c r="A22" s="34" t="inlineStr">
        <is>
          <t>• Totaux et indicateurs clés (KPI) : fond bleu sarcelle #0891B2, texte blanc.</t>
        </is>
      </c>
    </row>
    <row r="23">
      <c r="A23" s="34" t="inlineStr">
        <is>
          <t>• Lignes alternées : rose très pâle #FDF0F3 et blanc pour faciliter la lecture.</t>
        </is>
      </c>
    </row>
    <row r="24">
      <c r="A24" s="34" t="inlineStr">
        <is>
          <t>• Cellules de saisie : fond jaune pâle #FFFBEB.</t>
        </is>
      </c>
    </row>
    <row r="25">
      <c r="A25" s="34" t="inlineStr">
        <is>
          <t>• Valeurs positives / bonnes performances : texte vert #16A34A.</t>
        </is>
      </c>
    </row>
    <row r="26">
      <c r="A26" s="34" t="inlineStr">
        <is>
          <t>• Valeurs négatives, retards ou blocages : texte rouge #DC2626.</t>
        </is>
      </c>
    </row>
  </sheetData>
  <mergeCells count="22">
    <mergeCell ref="A1:E1"/>
    <mergeCell ref="A3:E3"/>
    <mergeCell ref="A4:E4"/>
    <mergeCell ref="A5:E5"/>
    <mergeCell ref="A7:E7"/>
    <mergeCell ref="A8:E8"/>
    <mergeCell ref="A9:E9"/>
    <mergeCell ref="A10:E10"/>
    <mergeCell ref="A11:E11"/>
    <mergeCell ref="A13:E13"/>
    <mergeCell ref="A14:E14"/>
    <mergeCell ref="A15:E15"/>
    <mergeCell ref="A16:E16"/>
    <mergeCell ref="A17:E17"/>
    <mergeCell ref="A19:E19"/>
    <mergeCell ref="A20:E20"/>
    <mergeCell ref="A21:E21"/>
    <mergeCell ref="A22:E22"/>
    <mergeCell ref="A23:E23"/>
    <mergeCell ref="A24:E24"/>
    <mergeCell ref="A25:E25"/>
    <mergeCell ref="A26:E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2026-07-13T14:42:00Z</dcterms:created>
  <dcterms:modified xmlns:dcterms="http://purl.org/dc/terms/" xmlns:xsi="http://www.w3.org/2001/XMLSchema-instance" xsi:type="dcterms:W3CDTF">2026-07-13T14:42:00Z</dcterms:modified>
</cp:coreProperties>
</file>