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infirmier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Listes &amp; paramètres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hh:mm"/>
    <numFmt numFmtId="166" formatCode="#,##0.00&quot; h&quot;"/>
    <numFmt numFmtId="167" formatCode="#\ ##0,00\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BE123C"/>
      <sz val="11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BE123C"/>
      </patternFill>
    </fill>
    <fill>
      <patternFill patternType="solid">
        <fgColor rgb="000891B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166" fontId="3" fillId="4" borderId="1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left" vertical="center" wrapText="1"/>
    </xf>
    <xf numFmtId="167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6" fontId="2" fillId="7" borderId="1" applyAlignment="1" pivotButton="0" quotePrefix="0" xfId="0">
      <alignment horizontal="center" vertical="center" wrapText="1"/>
    </xf>
    <xf numFmtId="1" fontId="2" fillId="7" borderId="1" applyAlignment="1" pivotButton="0" quotePrefix="0" xfId="0">
      <alignment horizontal="center" vertical="center" wrapText="1"/>
    </xf>
    <xf numFmtId="167" fontId="2" fillId="7" borderId="1" applyAlignment="1" pivotButton="0" quotePrefix="0" xfId="0">
      <alignment horizontal="center" vertical="center" wrapText="1"/>
    </xf>
    <xf numFmtId="2" fontId="2" fillId="7" borderId="1" applyAlignment="1" pivotButton="0" quotePrefix="0" xfId="0">
      <alignment horizontal="center" vertical="center" wrapText="1"/>
    </xf>
    <xf numFmtId="2" fontId="3" fillId="4" borderId="1" applyAlignment="1" pivotButton="0" quotePrefix="0" xfId="0">
      <alignment horizontal="center" vertical="center" wrapText="1"/>
    </xf>
    <xf numFmtId="2" fontId="3" fillId="5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166" fontId="3" fillId="4" borderId="1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left" vertical="center" wrapText="1"/>
    </xf>
    <xf numFmtId="167" fontId="3" fillId="4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166" fontId="2" fillId="7" borderId="1" applyAlignment="1" pivotButton="0" quotePrefix="0" xfId="0">
      <alignment horizontal="center" vertical="center" wrapText="1"/>
    </xf>
    <xf numFmtId="167" fontId="2" fillId="7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effectives par infirmier(ère)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'Synthèse'!C12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'Synthèse'!$A$13:$A$22</f>
            </numRef>
          </cat>
          <val>
            <numRef>
              <f>'Synthèse'!$C$13:$C$22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Infirmier(ère)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coût par type de poste</a:t>
            </a:r>
          </a:p>
        </rich>
      </tx>
    </title>
    <plotArea>
      <pieChart>
        <varyColors val="1"/>
        <ser>
          <idx val="0"/>
          <order val="0"/>
          <tx>
            <strRef>
              <f>'Synthèse'!B25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'Synthèse'!$A$26:$A$29</f>
            </numRef>
          </cat>
          <val>
            <numRef>
              <f>'Synthèse'!$B$26:$B$29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nombre de patients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'Synthèse'!B32</f>
            </strRef>
          </tx>
          <spPr>
            <a:ln xmlns:a="http://schemas.openxmlformats.org/drawingml/2006/main" w="25000">
              <a:solidFill>
                <a:srgbClr val="E11D48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'Synthèse'!$A$33:$A$42</f>
            </numRef>
          </cat>
          <val>
            <numRef>
              <f>'Synthèse'!$B$33:$B$42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Patients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44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44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61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4" customWidth="1" min="4" max="4"/>
    <col width="16" customWidth="1" min="5" max="5"/>
    <col width="12" customWidth="1" min="6" max="6"/>
    <col width="12" customWidth="1" min="7" max="7"/>
    <col width="14" customWidth="1" min="8" max="8"/>
    <col width="12" customWidth="1" min="9" max="9"/>
    <col width="15" customWidth="1" min="10" max="10"/>
    <col width="14" customWidth="1" min="11" max="11"/>
    <col width="14" customWidth="1" min="12" max="12"/>
    <col width="12" customWidth="1" min="13" max="13"/>
    <col width="22" customWidth="1" min="14" max="14"/>
    <col width="14" customWidth="1" min="15" max="15"/>
    <col width="16" customWidth="1" min="16" max="16"/>
  </cols>
  <sheetData>
    <row r="1" ht="26" customHeight="1">
      <c r="A1" s="1" t="inlineStr">
        <is>
          <t>PLANNING INFIRMIER — SUIVI DES SOINS ET PRÉSENCES</t>
        </is>
      </c>
    </row>
    <row r="2">
      <c r="A2" s="2" t="inlineStr">
        <is>
          <t>Date</t>
        </is>
      </c>
      <c r="B2" s="2" t="inlineStr">
        <is>
          <t>Jour</t>
        </is>
      </c>
      <c r="C2" s="2" t="inlineStr">
        <is>
          <t>Infirmier(ère)</t>
        </is>
      </c>
      <c r="D2" s="2" t="inlineStr">
        <is>
          <t>Ville / Site</t>
        </is>
      </c>
      <c r="E2" s="2" t="inlineStr">
        <is>
          <t>Service</t>
        </is>
      </c>
      <c r="F2" s="2" t="inlineStr">
        <is>
          <t>Horaire début</t>
        </is>
      </c>
      <c r="G2" s="2" t="inlineStr">
        <is>
          <t>Horaire fin</t>
        </is>
      </c>
      <c r="H2" s="2" t="inlineStr">
        <is>
          <t>Durée prévue (h)</t>
        </is>
      </c>
      <c r="I2" s="2" t="inlineStr">
        <is>
          <t>Pause (min)</t>
        </is>
      </c>
      <c r="J2" s="2" t="inlineStr">
        <is>
          <t>Durée effective (h)</t>
        </is>
      </c>
      <c r="K2" s="2" t="inlineStr">
        <is>
          <t>Type de poste</t>
        </is>
      </c>
      <c r="L2" s="2" t="inlineStr">
        <is>
          <t>Statut</t>
        </is>
      </c>
      <c r="M2" s="2" t="inlineStr">
        <is>
          <t>Nb de patients</t>
        </is>
      </c>
      <c r="N2" s="2" t="inlineStr">
        <is>
          <t>Remarques</t>
        </is>
      </c>
      <c r="O2" s="2" t="inlineStr">
        <is>
          <t>Taux horaire (€)</t>
        </is>
      </c>
      <c r="P2" s="2" t="inlineStr">
        <is>
          <t>Coût journalier (€)</t>
        </is>
      </c>
    </row>
    <row r="3">
      <c r="A3" s="29" t="n">
        <v>46056</v>
      </c>
      <c r="B3" s="4">
        <f>TEXT(A3,"dddd")</f>
        <v/>
      </c>
      <c r="C3" s="5" t="inlineStr">
        <is>
          <t>Camille Martin</t>
        </is>
      </c>
      <c r="D3" s="5" t="inlineStr">
        <is>
          <t>Paris</t>
        </is>
      </c>
      <c r="E3" s="5" t="inlineStr">
        <is>
          <t>Urgences</t>
        </is>
      </c>
      <c r="F3" s="30" t="n">
        <v>0.2916666666666667</v>
      </c>
      <c r="G3" s="30" t="n">
        <v>0.7916666666666666</v>
      </c>
      <c r="H3" s="31">
        <f>MOD(G3-F3,1)*24</f>
        <v/>
      </c>
      <c r="I3" s="5" t="n">
        <v>30</v>
      </c>
      <c r="J3" s="31">
        <f>H3-(I3/60)</f>
        <v/>
      </c>
      <c r="K3" s="5" t="inlineStr">
        <is>
          <t>Jour</t>
        </is>
      </c>
      <c r="L3" s="4">
        <f>IF(AND(F3&lt;&gt;"",G3&lt;&gt;""),"Planifié","À compléter")</f>
        <v/>
      </c>
      <c r="M3" s="5" t="n">
        <v>12</v>
      </c>
      <c r="N3" s="5" t="inlineStr">
        <is>
          <t>RAS</t>
        </is>
      </c>
      <c r="O3" s="32" t="n">
        <v>21.5</v>
      </c>
      <c r="P3" s="33">
        <f>J3*O3</f>
        <v/>
      </c>
    </row>
    <row r="4">
      <c r="A4" s="29" t="n">
        <v>46057</v>
      </c>
      <c r="B4" s="10">
        <f>TEXT(A4,"dddd")</f>
        <v/>
      </c>
      <c r="C4" s="5" t="inlineStr">
        <is>
          <t>Julien Bernard</t>
        </is>
      </c>
      <c r="D4" s="5" t="inlineStr">
        <is>
          <t>Lyon</t>
        </is>
      </c>
      <c r="E4" s="5" t="inlineStr">
        <is>
          <t>Médecine</t>
        </is>
      </c>
      <c r="F4" s="30" t="n">
        <v>0.7916666666666666</v>
      </c>
      <c r="G4" s="30" t="n">
        <v>0.2916666666666667</v>
      </c>
      <c r="H4" s="34">
        <f>MOD(G4-F4,1)*24</f>
        <v/>
      </c>
      <c r="I4" s="5" t="n">
        <v>30</v>
      </c>
      <c r="J4" s="34">
        <f>H4-(I4/60)</f>
        <v/>
      </c>
      <c r="K4" s="5" t="inlineStr">
        <is>
          <t>Nuit</t>
        </is>
      </c>
      <c r="L4" s="10">
        <f>IF(AND(F4&lt;&gt;"",G4&lt;&gt;""),"Planifié","À compléter")</f>
        <v/>
      </c>
      <c r="M4" s="5" t="n">
        <v>9</v>
      </c>
      <c r="N4" s="5" t="inlineStr">
        <is>
          <t>Renfort demandé</t>
        </is>
      </c>
      <c r="O4" s="32" t="n">
        <v>22</v>
      </c>
      <c r="P4" s="35">
        <f>J4*O4</f>
        <v/>
      </c>
    </row>
    <row r="5">
      <c r="A5" s="29" t="n">
        <v>46058</v>
      </c>
      <c r="B5" s="4">
        <f>TEXT(A5,"dddd")</f>
        <v/>
      </c>
      <c r="C5" s="5" t="inlineStr">
        <is>
          <t>Émilie Dubois</t>
        </is>
      </c>
      <c r="D5" s="5" t="inlineStr">
        <is>
          <t>Marseille</t>
        </is>
      </c>
      <c r="E5" s="5" t="inlineStr">
        <is>
          <t>Soins à domicile</t>
        </is>
      </c>
      <c r="F5" s="30" t="n">
        <v>0.3333333333333333</v>
      </c>
      <c r="G5" s="30" t="n">
        <v>0.6666666666666666</v>
      </c>
      <c r="H5" s="31">
        <f>MOD(G5-F5,1)*24</f>
        <v/>
      </c>
      <c r="I5" s="5" t="n">
        <v>20</v>
      </c>
      <c r="J5" s="31">
        <f>H5-(I5/60)</f>
        <v/>
      </c>
      <c r="K5" s="5" t="inlineStr">
        <is>
          <t>Remplacement</t>
        </is>
      </c>
      <c r="L5" s="4">
        <f>IF(AND(F5&lt;&gt;"",G5&lt;&gt;""),"Planifié","À compléter")</f>
        <v/>
      </c>
      <c r="M5" s="5" t="n">
        <v>6</v>
      </c>
      <c r="N5" s="5" t="inlineStr">
        <is>
          <t>Tournée à domicile</t>
        </is>
      </c>
      <c r="O5" s="32" t="n">
        <v>23.5</v>
      </c>
      <c r="P5" s="33">
        <f>J5*O5</f>
        <v/>
      </c>
    </row>
    <row r="6">
      <c r="A6" s="29" t="n">
        <v>46059</v>
      </c>
      <c r="B6" s="10">
        <f>TEXT(A6,"dddd")</f>
        <v/>
      </c>
      <c r="C6" s="5" t="inlineStr">
        <is>
          <t>Lucas Moreau</t>
        </is>
      </c>
      <c r="D6" s="5" t="inlineStr">
        <is>
          <t>Toulouse</t>
        </is>
      </c>
      <c r="E6" s="5" t="inlineStr">
        <is>
          <t>SSR</t>
        </is>
      </c>
      <c r="F6" s="30" t="n">
        <v>0.3541666666666667</v>
      </c>
      <c r="G6" s="30" t="n">
        <v>0.7708333333333334</v>
      </c>
      <c r="H6" s="34">
        <f>MOD(G6-F6,1)*24</f>
        <v/>
      </c>
      <c r="I6" s="5" t="n">
        <v>45</v>
      </c>
      <c r="J6" s="34">
        <f>H6-(I6/60)</f>
        <v/>
      </c>
      <c r="K6" s="5" t="inlineStr">
        <is>
          <t>Jour</t>
        </is>
      </c>
      <c r="L6" s="10">
        <f>IF(AND(F6&lt;&gt;"",G6&lt;&gt;""),"Planifié","À compléter")</f>
        <v/>
      </c>
      <c r="M6" s="5" t="n">
        <v>10</v>
      </c>
      <c r="N6" s="5" t="inlineStr">
        <is>
          <t>RAS</t>
        </is>
      </c>
      <c r="O6" s="32" t="n">
        <v>21</v>
      </c>
      <c r="P6" s="35">
        <f>J6*O6</f>
        <v/>
      </c>
    </row>
    <row r="7">
      <c r="A7" s="29" t="n">
        <v>46060</v>
      </c>
      <c r="B7" s="4">
        <f>TEXT(A7,"dddd")</f>
        <v/>
      </c>
      <c r="C7" s="5" t="inlineStr">
        <is>
          <t>Chloé Laurent</t>
        </is>
      </c>
      <c r="D7" s="5" t="inlineStr">
        <is>
          <t>Bordeaux</t>
        </is>
      </c>
      <c r="E7" s="5" t="inlineStr">
        <is>
          <t>EHPAD</t>
        </is>
      </c>
      <c r="F7" s="30" t="n">
        <v>0.3125</v>
      </c>
      <c r="G7" s="30" t="n">
        <v>0.8125</v>
      </c>
      <c r="H7" s="31">
        <f>MOD(G7-F7,1)*24</f>
        <v/>
      </c>
      <c r="I7" s="5" t="n">
        <v>30</v>
      </c>
      <c r="J7" s="31">
        <f>H7-(I7/60)</f>
        <v/>
      </c>
      <c r="K7" s="5" t="inlineStr">
        <is>
          <t>Garde</t>
        </is>
      </c>
      <c r="L7" s="4">
        <f>IF(AND(F7&lt;&gt;"",G7&lt;&gt;""),"Planifié","À compléter")</f>
        <v/>
      </c>
      <c r="M7" s="5" t="n">
        <v>15</v>
      </c>
      <c r="N7" s="5" t="inlineStr">
        <is>
          <t>Garde week-end</t>
        </is>
      </c>
      <c r="O7" s="32" t="n">
        <v>24</v>
      </c>
      <c r="P7" s="33">
        <f>J7*O7</f>
        <v/>
      </c>
    </row>
    <row r="8">
      <c r="A8" s="29" t="n">
        <v>46061</v>
      </c>
      <c r="B8" s="10">
        <f>TEXT(A8,"dddd")</f>
        <v/>
      </c>
      <c r="C8" s="5" t="inlineStr">
        <is>
          <t>Thomas Petit</t>
        </is>
      </c>
      <c r="D8" s="5" t="inlineStr">
        <is>
          <t>Lille</t>
        </is>
      </c>
      <c r="E8" s="5" t="inlineStr">
        <is>
          <t>Chirurgie</t>
        </is>
      </c>
      <c r="F8" s="30" t="n">
        <v>0.8333333333333334</v>
      </c>
      <c r="G8" s="30" t="n">
        <v>0.3333333333333333</v>
      </c>
      <c r="H8" s="34">
        <f>MOD(G8-F8,1)*24</f>
        <v/>
      </c>
      <c r="I8" s="5" t="n">
        <v>30</v>
      </c>
      <c r="J8" s="34">
        <f>H8-(I8/60)</f>
        <v/>
      </c>
      <c r="K8" s="5" t="inlineStr">
        <is>
          <t>Nuit</t>
        </is>
      </c>
      <c r="L8" s="10">
        <f>IF(AND(F8&lt;&gt;"",G8&lt;&gt;""),"Planifié","À compléter")</f>
        <v/>
      </c>
      <c r="M8" s="5" t="n">
        <v>8</v>
      </c>
      <c r="N8" s="5" t="inlineStr">
        <is>
          <t>RAS</t>
        </is>
      </c>
      <c r="O8" s="32" t="n">
        <v>22.5</v>
      </c>
      <c r="P8" s="35">
        <f>J8*O8</f>
        <v/>
      </c>
    </row>
    <row r="9">
      <c r="A9" s="29" t="n">
        <v>46062</v>
      </c>
      <c r="B9" s="4">
        <f>TEXT(A9,"dddd")</f>
        <v/>
      </c>
      <c r="C9" s="5" t="inlineStr">
        <is>
          <t>Léa Rousseau</t>
        </is>
      </c>
      <c r="D9" s="5" t="inlineStr">
        <is>
          <t>Nantes</t>
        </is>
      </c>
      <c r="E9" s="5" t="inlineStr">
        <is>
          <t>Urgences</t>
        </is>
      </c>
      <c r="F9" s="30" t="n">
        <v>0.375</v>
      </c>
      <c r="G9" s="30" t="n">
        <v>0.7083333333333334</v>
      </c>
      <c r="H9" s="31">
        <f>MOD(G9-F9,1)*24</f>
        <v/>
      </c>
      <c r="I9" s="5" t="n">
        <v>30</v>
      </c>
      <c r="J9" s="31">
        <f>H9-(I9/60)</f>
        <v/>
      </c>
      <c r="K9" s="5" t="inlineStr">
        <is>
          <t>Jour</t>
        </is>
      </c>
      <c r="L9" s="4">
        <f>IF(AND(F9&lt;&gt;"",G9&lt;&gt;""),"Planifié","À compléter")</f>
        <v/>
      </c>
      <c r="M9" s="5" t="n">
        <v>11</v>
      </c>
      <c r="N9" s="5" t="inlineStr">
        <is>
          <t>RAS</t>
        </is>
      </c>
      <c r="O9" s="32" t="n">
        <v>21.5</v>
      </c>
      <c r="P9" s="33">
        <f>J9*O9</f>
        <v/>
      </c>
    </row>
    <row r="10">
      <c r="A10" s="29" t="n">
        <v>46063</v>
      </c>
      <c r="B10" s="10">
        <f>TEXT(A10,"dddd")</f>
        <v/>
      </c>
      <c r="C10" s="5" t="inlineStr">
        <is>
          <t>Nicolas Faure</t>
        </is>
      </c>
      <c r="D10" s="5" t="inlineStr">
        <is>
          <t>Strasbourg</t>
        </is>
      </c>
      <c r="E10" s="5" t="inlineStr">
        <is>
          <t>Médecine</t>
        </is>
      </c>
      <c r="F10" s="30" t="n">
        <v>0.3333333333333333</v>
      </c>
      <c r="G10" s="30" t="n">
        <v>0.8333333333333334</v>
      </c>
      <c r="H10" s="34">
        <f>MOD(G10-F10,1)*24</f>
        <v/>
      </c>
      <c r="I10" s="5" t="n">
        <v>45</v>
      </c>
      <c r="J10" s="34">
        <f>H10-(I10/60)</f>
        <v/>
      </c>
      <c r="K10" s="5" t="inlineStr">
        <is>
          <t>Jour</t>
        </is>
      </c>
      <c r="L10" s="10">
        <f>IF(AND(F10&lt;&gt;"",G10&lt;&gt;""),"Planifié","À compléter")</f>
        <v/>
      </c>
      <c r="M10" s="5" t="n">
        <v>13</v>
      </c>
      <c r="N10" s="5" t="inlineStr">
        <is>
          <t>Formation matin</t>
        </is>
      </c>
      <c r="O10" s="32" t="n">
        <v>21</v>
      </c>
      <c r="P10" s="35">
        <f>J10*O10</f>
        <v/>
      </c>
    </row>
    <row r="11">
      <c r="A11" s="29" t="n">
        <v>46064</v>
      </c>
      <c r="B11" s="4">
        <f>TEXT(A11,"dddd")</f>
        <v/>
      </c>
      <c r="C11" s="5" t="inlineStr">
        <is>
          <t>Manon Girard</t>
        </is>
      </c>
      <c r="D11" s="5" t="inlineStr">
        <is>
          <t>Nice</t>
        </is>
      </c>
      <c r="E11" s="5" t="inlineStr">
        <is>
          <t>Soins à domicile</t>
        </is>
      </c>
      <c r="F11" s="30" t="n">
        <v>0.3333333333333333</v>
      </c>
      <c r="G11" s="30" t="n">
        <v>0.5833333333333334</v>
      </c>
      <c r="H11" s="31">
        <f>MOD(G11-F11,1)*24</f>
        <v/>
      </c>
      <c r="I11" s="5" t="n">
        <v>15</v>
      </c>
      <c r="J11" s="31">
        <f>H11-(I11/60)</f>
        <v/>
      </c>
      <c r="K11" s="5" t="inlineStr">
        <is>
          <t>Remplacement</t>
        </is>
      </c>
      <c r="L11" s="4">
        <f>IF(AND(F11&lt;&gt;"",G11&lt;&gt;""),"Planifié","À compléter")</f>
        <v/>
      </c>
      <c r="M11" s="5" t="n">
        <v>5</v>
      </c>
      <c r="N11" s="5" t="inlineStr">
        <is>
          <t>RAS</t>
        </is>
      </c>
      <c r="O11" s="32" t="n">
        <v>23</v>
      </c>
      <c r="P11" s="33">
        <f>J11*O11</f>
        <v/>
      </c>
    </row>
    <row r="12">
      <c r="A12" s="29" t="n">
        <v>46065</v>
      </c>
      <c r="B12" s="10">
        <f>TEXT(A12,"dddd")</f>
        <v/>
      </c>
      <c r="C12" s="5" t="inlineStr">
        <is>
          <t>Antoine Robert</t>
        </is>
      </c>
      <c r="D12" s="5" t="inlineStr">
        <is>
          <t>Rennes</t>
        </is>
      </c>
      <c r="E12" s="5" t="inlineStr">
        <is>
          <t>EHPAD</t>
        </is>
      </c>
      <c r="F12" s="30" t="n">
        <v>0.28125</v>
      </c>
      <c r="G12" s="30" t="n">
        <v>0.78125</v>
      </c>
      <c r="H12" s="34">
        <f>MOD(G12-F12,1)*24</f>
        <v/>
      </c>
      <c r="I12" s="5" t="n">
        <v>30</v>
      </c>
      <c r="J12" s="34">
        <f>H12-(I12/60)</f>
        <v/>
      </c>
      <c r="K12" s="5" t="inlineStr">
        <is>
          <t>Garde</t>
        </is>
      </c>
      <c r="L12" s="10">
        <f>IF(AND(F12&lt;&gt;"",G12&lt;&gt;""),"Planifié","À compléter")</f>
        <v/>
      </c>
      <c r="M12" s="5" t="n">
        <v>14</v>
      </c>
      <c r="N12" s="5" t="inlineStr">
        <is>
          <t>Garde de nuit longue</t>
        </is>
      </c>
      <c r="O12" s="32" t="n">
        <v>24.5</v>
      </c>
      <c r="P12" s="35">
        <f>J12*O12</f>
        <v/>
      </c>
    </row>
  </sheetData>
  <mergeCells count="1">
    <mergeCell ref="A1:P1"/>
  </mergeCells>
  <conditionalFormatting sqref="L3:L12">
    <cfRule type="expression" priority="1" dxfId="0" stopIfTrue="1">
      <formula>L3="À compléter"</formula>
    </cfRule>
    <cfRule type="expression" priority="2" dxfId="1" stopIfTrue="1">
      <formula>L3="Planifié"</formula>
    </cfRule>
  </conditionalFormatting>
  <dataValidations count="4">
    <dataValidation sqref="C3:C12" showErrorMessage="1" showInputMessage="1" allowBlank="1" type="list">
      <formula1>='Listes &amp; paramètres'!$A$2:$A$9</formula1>
    </dataValidation>
    <dataValidation sqref="D3:D12" showErrorMessage="1" showInputMessage="1" allowBlank="1" type="list">
      <formula1>='Listes &amp; paramètres'!$B$2:$B$9</formula1>
    </dataValidation>
    <dataValidation sqref="E3:E12" showErrorMessage="1" showInputMessage="1" allowBlank="1" type="list">
      <formula1>='Listes &amp; paramètres'!$C$2:$C$7</formula1>
    </dataValidation>
    <dataValidation sqref="K3:K12" showErrorMessage="1" showInputMessage="1" allowBlank="1" type="list">
      <formula1>='Listes &amp; paramètres'!$D$2:$D$5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3" t="inlineStr">
        <is>
          <t>SYNTHÈSE — TABLEAU DE BORD DU PLANNING</t>
        </is>
      </c>
    </row>
    <row r="2"/>
    <row r="3">
      <c r="A3" s="14" t="inlineStr">
        <is>
          <t>INDICATEURS CLÉS</t>
        </is>
      </c>
    </row>
    <row r="4">
      <c r="A4" s="15" t="inlineStr">
        <is>
          <t>Total heures planifiées</t>
        </is>
      </c>
      <c r="B4" s="36">
        <f>SUM('Planning infirmier'!H3:H100)</f>
        <v/>
      </c>
    </row>
    <row r="5">
      <c r="A5" s="15" t="inlineStr">
        <is>
          <t>Total heures effectives</t>
        </is>
      </c>
      <c r="B5" s="36">
        <f>SUM('Planning infirmier'!J3:J100)</f>
        <v/>
      </c>
    </row>
    <row r="6">
      <c r="A6" s="15" t="inlineStr">
        <is>
          <t>Nombre de gardes</t>
        </is>
      </c>
      <c r="B6" s="17">
        <f>COUNTIF('Planning infirmier'!K3:K100,"Garde")</f>
        <v/>
      </c>
    </row>
    <row r="7">
      <c r="A7" s="15" t="inlineStr">
        <is>
          <t>Nombre de jours avec pause &gt; 30 min</t>
        </is>
      </c>
      <c r="B7" s="17">
        <f>COUNTIF('Planning infirmier'!I3:I100,"&gt;30")</f>
        <v/>
      </c>
    </row>
    <row r="8">
      <c r="A8" s="15" t="inlineStr">
        <is>
          <t>Coût total</t>
        </is>
      </c>
      <c r="B8" s="37">
        <f>SUM('Planning infirmier'!P3:P100)</f>
        <v/>
      </c>
    </row>
    <row r="9">
      <c r="A9" s="15" t="inlineStr">
        <is>
          <t>Taux moyen de couverture (patients/jour)</t>
        </is>
      </c>
      <c r="B9" s="19">
        <f>IFERROR(SUM('Planning infirmier'!M3:M100)/COUNTA('Planning infirmier'!A3:A100),0)</f>
        <v/>
      </c>
    </row>
    <row r="10"/>
    <row r="11">
      <c r="A11" s="14" t="inlineStr">
        <is>
          <t>SYNTHÈSE PAR INFIRMIER(ÈRE)</t>
        </is>
      </c>
    </row>
    <row r="12">
      <c r="A12" s="2" t="inlineStr">
        <is>
          <t>Infirmier(ère)</t>
        </is>
      </c>
      <c r="B12" s="2" t="inlineStr">
        <is>
          <t>Nb de jours</t>
        </is>
      </c>
      <c r="C12" s="2" t="inlineStr">
        <is>
          <t>Heures effectives</t>
        </is>
      </c>
      <c r="D12" s="2" t="inlineStr">
        <is>
          <t>Coût total</t>
        </is>
      </c>
      <c r="E12" s="2" t="inlineStr">
        <is>
          <t>Moyenne patients/jour</t>
        </is>
      </c>
    </row>
    <row r="13">
      <c r="A13" s="4" t="inlineStr">
        <is>
          <t>Camille Martin</t>
        </is>
      </c>
      <c r="B13" s="4">
        <f>COUNTIF('Planning infirmier'!C3:C100,A13)</f>
        <v/>
      </c>
      <c r="C13" s="31">
        <f>SUMIF('Planning infirmier'!C3:C100,A13,'Planning infirmier'!J3:J100)</f>
        <v/>
      </c>
      <c r="D13" s="33">
        <f>SUMIF('Planning infirmier'!C3:C100,A13,'Planning infirmier'!P3:P100)</f>
        <v/>
      </c>
      <c r="E13" s="20">
        <f>IFERROR(SUMIF('Planning infirmier'!C3:C100,A13,'Planning infirmier'!M3:M100)/COUNTIF('Planning infirmier'!C3:C100,A13),0)</f>
        <v/>
      </c>
    </row>
    <row r="14">
      <c r="A14" s="10" t="inlineStr">
        <is>
          <t>Julien Bernard</t>
        </is>
      </c>
      <c r="B14" s="10">
        <f>COUNTIF('Planning infirmier'!C3:C100,A14)</f>
        <v/>
      </c>
      <c r="C14" s="34">
        <f>SUMIF('Planning infirmier'!C3:C100,A14,'Planning infirmier'!J3:J100)</f>
        <v/>
      </c>
      <c r="D14" s="35">
        <f>SUMIF('Planning infirmier'!C3:C100,A14,'Planning infirmier'!P3:P100)</f>
        <v/>
      </c>
      <c r="E14" s="21">
        <f>IFERROR(SUMIF('Planning infirmier'!C3:C100,A14,'Planning infirmier'!M3:M100)/COUNTIF('Planning infirmier'!C3:C100,A14),0)</f>
        <v/>
      </c>
    </row>
    <row r="15">
      <c r="A15" s="4" t="inlineStr">
        <is>
          <t>Émilie Dubois</t>
        </is>
      </c>
      <c r="B15" s="4">
        <f>COUNTIF('Planning infirmier'!C3:C100,A15)</f>
        <v/>
      </c>
      <c r="C15" s="31">
        <f>SUMIF('Planning infirmier'!C3:C100,A15,'Planning infirmier'!J3:J100)</f>
        <v/>
      </c>
      <c r="D15" s="33">
        <f>SUMIF('Planning infirmier'!C3:C100,A15,'Planning infirmier'!P3:P100)</f>
        <v/>
      </c>
      <c r="E15" s="20">
        <f>IFERROR(SUMIF('Planning infirmier'!C3:C100,A15,'Planning infirmier'!M3:M100)/COUNTIF('Planning infirmier'!C3:C100,A15),0)</f>
        <v/>
      </c>
    </row>
    <row r="16">
      <c r="A16" s="10" t="inlineStr">
        <is>
          <t>Lucas Moreau</t>
        </is>
      </c>
      <c r="B16" s="10">
        <f>COUNTIF('Planning infirmier'!C3:C100,A16)</f>
        <v/>
      </c>
      <c r="C16" s="34">
        <f>SUMIF('Planning infirmier'!C3:C100,A16,'Planning infirmier'!J3:J100)</f>
        <v/>
      </c>
      <c r="D16" s="35">
        <f>SUMIF('Planning infirmier'!C3:C100,A16,'Planning infirmier'!P3:P100)</f>
        <v/>
      </c>
      <c r="E16" s="21">
        <f>IFERROR(SUMIF('Planning infirmier'!C3:C100,A16,'Planning infirmier'!M3:M100)/COUNTIF('Planning infirmier'!C3:C100,A16),0)</f>
        <v/>
      </c>
    </row>
    <row r="17">
      <c r="A17" s="4" t="inlineStr">
        <is>
          <t>Chloé Laurent</t>
        </is>
      </c>
      <c r="B17" s="4">
        <f>COUNTIF('Planning infirmier'!C3:C100,A17)</f>
        <v/>
      </c>
      <c r="C17" s="31">
        <f>SUMIF('Planning infirmier'!C3:C100,A17,'Planning infirmier'!J3:J100)</f>
        <v/>
      </c>
      <c r="D17" s="33">
        <f>SUMIF('Planning infirmier'!C3:C100,A17,'Planning infirmier'!P3:P100)</f>
        <v/>
      </c>
      <c r="E17" s="20">
        <f>IFERROR(SUMIF('Planning infirmier'!C3:C100,A17,'Planning infirmier'!M3:M100)/COUNTIF('Planning infirmier'!C3:C100,A17),0)</f>
        <v/>
      </c>
    </row>
    <row r="18">
      <c r="A18" s="10" t="inlineStr">
        <is>
          <t>Thomas Petit</t>
        </is>
      </c>
      <c r="B18" s="10">
        <f>COUNTIF('Planning infirmier'!C3:C100,A18)</f>
        <v/>
      </c>
      <c r="C18" s="34">
        <f>SUMIF('Planning infirmier'!C3:C100,A18,'Planning infirmier'!J3:J100)</f>
        <v/>
      </c>
      <c r="D18" s="35">
        <f>SUMIF('Planning infirmier'!C3:C100,A18,'Planning infirmier'!P3:P100)</f>
        <v/>
      </c>
      <c r="E18" s="21">
        <f>IFERROR(SUMIF('Planning infirmier'!C3:C100,A18,'Planning infirmier'!M3:M100)/COUNTIF('Planning infirmier'!C3:C100,A18),0)</f>
        <v/>
      </c>
    </row>
    <row r="19">
      <c r="A19" s="4" t="inlineStr">
        <is>
          <t>Léa Rousseau</t>
        </is>
      </c>
      <c r="B19" s="4">
        <f>COUNTIF('Planning infirmier'!C3:C100,A19)</f>
        <v/>
      </c>
      <c r="C19" s="31">
        <f>SUMIF('Planning infirmier'!C3:C100,A19,'Planning infirmier'!J3:J100)</f>
        <v/>
      </c>
      <c r="D19" s="33">
        <f>SUMIF('Planning infirmier'!C3:C100,A19,'Planning infirmier'!P3:P100)</f>
        <v/>
      </c>
      <c r="E19" s="20">
        <f>IFERROR(SUMIF('Planning infirmier'!C3:C100,A19,'Planning infirmier'!M3:M100)/COUNTIF('Planning infirmier'!C3:C100,A19),0)</f>
        <v/>
      </c>
    </row>
    <row r="20">
      <c r="A20" s="10" t="inlineStr">
        <is>
          <t>Nicolas Faure</t>
        </is>
      </c>
      <c r="B20" s="10">
        <f>COUNTIF('Planning infirmier'!C3:C100,A20)</f>
        <v/>
      </c>
      <c r="C20" s="34">
        <f>SUMIF('Planning infirmier'!C3:C100,A20,'Planning infirmier'!J3:J100)</f>
        <v/>
      </c>
      <c r="D20" s="35">
        <f>SUMIF('Planning infirmier'!C3:C100,A20,'Planning infirmier'!P3:P100)</f>
        <v/>
      </c>
      <c r="E20" s="21">
        <f>IFERROR(SUMIF('Planning infirmier'!C3:C100,A20,'Planning infirmier'!M3:M100)/COUNTIF('Planning infirmier'!C3:C100,A20),0)</f>
        <v/>
      </c>
    </row>
    <row r="21">
      <c r="A21" s="4" t="inlineStr">
        <is>
          <t>Manon Girard</t>
        </is>
      </c>
      <c r="B21" s="4">
        <f>COUNTIF('Planning infirmier'!C3:C100,A21)</f>
        <v/>
      </c>
      <c r="C21" s="31">
        <f>SUMIF('Planning infirmier'!C3:C100,A21,'Planning infirmier'!J3:J100)</f>
        <v/>
      </c>
      <c r="D21" s="33">
        <f>SUMIF('Planning infirmier'!C3:C100,A21,'Planning infirmier'!P3:P100)</f>
        <v/>
      </c>
      <c r="E21" s="20">
        <f>IFERROR(SUMIF('Planning infirmier'!C3:C100,A21,'Planning infirmier'!M3:M100)/COUNTIF('Planning infirmier'!C3:C100,A21),0)</f>
        <v/>
      </c>
    </row>
    <row r="22">
      <c r="A22" s="10" t="inlineStr">
        <is>
          <t>Antoine Robert</t>
        </is>
      </c>
      <c r="B22" s="10">
        <f>COUNTIF('Planning infirmier'!C3:C100,A22)</f>
        <v/>
      </c>
      <c r="C22" s="34">
        <f>SUMIF('Planning infirmier'!C3:C100,A22,'Planning infirmier'!J3:J100)</f>
        <v/>
      </c>
      <c r="D22" s="35">
        <f>SUMIF('Planning infirmier'!C3:C100,A22,'Planning infirmier'!P3:P100)</f>
        <v/>
      </c>
      <c r="E22" s="21">
        <f>IFERROR(SUMIF('Planning infirmier'!C3:C100,A22,'Planning infirmier'!M3:M100)/COUNTIF('Planning infirmier'!C3:C100,A22),0)</f>
        <v/>
      </c>
    </row>
    <row r="23"/>
    <row r="24">
      <c r="A24" s="14" t="inlineStr">
        <is>
          <t>COÛT PAR TYPE DE POSTE</t>
        </is>
      </c>
    </row>
    <row r="25">
      <c r="A25" s="2" t="inlineStr">
        <is>
          <t>Type de poste</t>
        </is>
      </c>
      <c r="B25" s="2" t="inlineStr">
        <is>
          <t>Coût total</t>
        </is>
      </c>
    </row>
    <row r="26">
      <c r="A26" s="4" t="inlineStr">
        <is>
          <t>Jour</t>
        </is>
      </c>
      <c r="B26" s="33">
        <f>SUMIF('Planning infirmier'!K3:K100,A26,'Planning infirmier'!P3:P100)</f>
        <v/>
      </c>
    </row>
    <row r="27">
      <c r="A27" s="10" t="inlineStr">
        <is>
          <t>Nuit</t>
        </is>
      </c>
      <c r="B27" s="35">
        <f>SUMIF('Planning infirmier'!K3:K100,A27,'Planning infirmier'!P3:P100)</f>
        <v/>
      </c>
    </row>
    <row r="28">
      <c r="A28" s="4" t="inlineStr">
        <is>
          <t>Garde</t>
        </is>
      </c>
      <c r="B28" s="33">
        <f>SUMIF('Planning infirmier'!K3:K100,A28,'Planning infirmier'!P3:P100)</f>
        <v/>
      </c>
    </row>
    <row r="29">
      <c r="A29" s="10" t="inlineStr">
        <is>
          <t>Remplacement</t>
        </is>
      </c>
      <c r="B29" s="35">
        <f>SUMIF('Planning infirmier'!K3:K100,A29,'Planning infirmier'!P3:P100)</f>
        <v/>
      </c>
    </row>
    <row r="30"/>
    <row r="31">
      <c r="A31" s="14" t="inlineStr">
        <is>
          <t>ÉVOLUTION DES PATIENTS</t>
        </is>
      </c>
    </row>
    <row r="32">
      <c r="A32" s="2" t="inlineStr">
        <is>
          <t>Date</t>
        </is>
      </c>
      <c r="B32" s="2" t="inlineStr">
        <is>
          <t>Nb de patients</t>
        </is>
      </c>
    </row>
    <row r="33">
      <c r="A33" s="38">
        <f>'Planning infirmier'!A3</f>
        <v/>
      </c>
      <c r="B33" s="4">
        <f>'Planning infirmier'!M3</f>
        <v/>
      </c>
    </row>
    <row r="34">
      <c r="A34" s="39">
        <f>'Planning infirmier'!A4</f>
        <v/>
      </c>
      <c r="B34" s="10">
        <f>'Planning infirmier'!M4</f>
        <v/>
      </c>
    </row>
    <row r="35">
      <c r="A35" s="38">
        <f>'Planning infirmier'!A5</f>
        <v/>
      </c>
      <c r="B35" s="4">
        <f>'Planning infirmier'!M5</f>
        <v/>
      </c>
    </row>
    <row r="36">
      <c r="A36" s="39">
        <f>'Planning infirmier'!A6</f>
        <v/>
      </c>
      <c r="B36" s="10">
        <f>'Planning infirmier'!M6</f>
        <v/>
      </c>
    </row>
    <row r="37">
      <c r="A37" s="38">
        <f>'Planning infirmier'!A7</f>
        <v/>
      </c>
      <c r="B37" s="4">
        <f>'Planning infirmier'!M7</f>
        <v/>
      </c>
    </row>
    <row r="38">
      <c r="A38" s="39">
        <f>'Planning infirmier'!A8</f>
        <v/>
      </c>
      <c r="B38" s="10">
        <f>'Planning infirmier'!M8</f>
        <v/>
      </c>
    </row>
    <row r="39">
      <c r="A39" s="38">
        <f>'Planning infirmier'!A9</f>
        <v/>
      </c>
      <c r="B39" s="4">
        <f>'Planning infirmier'!M9</f>
        <v/>
      </c>
    </row>
    <row r="40">
      <c r="A40" s="39">
        <f>'Planning infirmier'!A10</f>
        <v/>
      </c>
      <c r="B40" s="10">
        <f>'Planning infirmier'!M10</f>
        <v/>
      </c>
    </row>
    <row r="41">
      <c r="A41" s="38">
        <f>'Planning infirmier'!A11</f>
        <v/>
      </c>
      <c r="B41" s="4">
        <f>'Planning infirmier'!M11</f>
        <v/>
      </c>
    </row>
    <row r="42">
      <c r="A42" s="39">
        <f>'Planning infirmier'!A12</f>
        <v/>
      </c>
      <c r="B42" s="10">
        <f>'Planning infirmier'!M12</f>
        <v/>
      </c>
    </row>
  </sheetData>
  <mergeCells count="5">
    <mergeCell ref="A1:F1"/>
    <mergeCell ref="A3:B3"/>
    <mergeCell ref="A11:E11"/>
    <mergeCell ref="A24:B24"/>
    <mergeCell ref="A31:B3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 ht="26" customHeight="1">
      <c r="A1" s="13" t="inlineStr">
        <is>
          <t>LISTES &amp; PARAMÈTRES — DONNÉES DE RÉFÉRENCE</t>
        </is>
      </c>
    </row>
    <row r="2">
      <c r="A2" s="2" t="inlineStr">
        <is>
          <t>Infirmier(ère)</t>
        </is>
      </c>
      <c r="B2" s="2" t="inlineStr">
        <is>
          <t>Ville / Site</t>
        </is>
      </c>
      <c r="C2" s="2" t="inlineStr">
        <is>
          <t>Service</t>
        </is>
      </c>
      <c r="D2" s="2" t="inlineStr">
        <is>
          <t>Type de poste</t>
        </is>
      </c>
      <c r="E2" s="2" t="inlineStr">
        <is>
          <t>Statut</t>
        </is>
      </c>
    </row>
    <row r="3">
      <c r="A3" s="4" t="inlineStr">
        <is>
          <t>Camille</t>
        </is>
      </c>
      <c r="B3" s="4" t="inlineStr">
        <is>
          <t>Paris</t>
        </is>
      </c>
      <c r="C3" s="4" t="inlineStr">
        <is>
          <t>Médecine</t>
        </is>
      </c>
      <c r="D3" s="4" t="inlineStr">
        <is>
          <t>Jour</t>
        </is>
      </c>
      <c r="E3" s="4" t="inlineStr">
        <is>
          <t>Planifié</t>
        </is>
      </c>
    </row>
    <row r="4">
      <c r="A4" s="10" t="inlineStr">
        <is>
          <t>Julien</t>
        </is>
      </c>
      <c r="B4" s="10" t="inlineStr">
        <is>
          <t>Lyon</t>
        </is>
      </c>
      <c r="C4" s="10" t="inlineStr">
        <is>
          <t>Chirurgie</t>
        </is>
      </c>
      <c r="D4" s="10" t="inlineStr">
        <is>
          <t>Nuit</t>
        </is>
      </c>
      <c r="E4" s="10" t="inlineStr">
        <is>
          <t>Confirmé</t>
        </is>
      </c>
    </row>
    <row r="5">
      <c r="A5" s="4" t="inlineStr">
        <is>
          <t>Émilie</t>
        </is>
      </c>
      <c r="B5" s="4" t="inlineStr">
        <is>
          <t>Marseille</t>
        </is>
      </c>
      <c r="C5" s="4" t="inlineStr">
        <is>
          <t>Urgences</t>
        </is>
      </c>
      <c r="D5" s="4" t="inlineStr">
        <is>
          <t>Garde</t>
        </is>
      </c>
      <c r="E5" s="4" t="inlineStr">
        <is>
          <t>Annulé</t>
        </is>
      </c>
    </row>
    <row r="6">
      <c r="A6" s="10" t="inlineStr">
        <is>
          <t>Lucas</t>
        </is>
      </c>
      <c r="B6" s="10" t="inlineStr">
        <is>
          <t>Toulouse</t>
        </is>
      </c>
      <c r="C6" s="10" t="inlineStr">
        <is>
          <t>EHPAD</t>
        </is>
      </c>
      <c r="D6" s="10" t="inlineStr">
        <is>
          <t>Remplacement</t>
        </is>
      </c>
      <c r="E6" s="10" t="inlineStr">
        <is>
          <t>À compléter</t>
        </is>
      </c>
    </row>
    <row r="7">
      <c r="A7" s="4" t="inlineStr">
        <is>
          <t>Chloé</t>
        </is>
      </c>
      <c r="B7" s="4" t="inlineStr">
        <is>
          <t>Bordeaux</t>
        </is>
      </c>
      <c r="C7" s="4" t="inlineStr">
        <is>
          <t>SSR</t>
        </is>
      </c>
      <c r="D7" s="4" t="inlineStr"/>
      <c r="E7" s="4" t="inlineStr"/>
    </row>
    <row r="8">
      <c r="A8" s="10" t="inlineStr">
        <is>
          <t>Thomas</t>
        </is>
      </c>
      <c r="B8" s="10" t="inlineStr">
        <is>
          <t>Lille</t>
        </is>
      </c>
      <c r="C8" s="10" t="inlineStr">
        <is>
          <t>Soins à domicile</t>
        </is>
      </c>
      <c r="D8" s="10" t="inlineStr"/>
      <c r="E8" s="10" t="inlineStr"/>
    </row>
    <row r="9">
      <c r="A9" s="4" t="inlineStr">
        <is>
          <t>Léa</t>
        </is>
      </c>
      <c r="B9" s="4" t="inlineStr">
        <is>
          <t>Nantes</t>
        </is>
      </c>
      <c r="C9" s="4" t="inlineStr"/>
      <c r="D9" s="4" t="inlineStr"/>
      <c r="E9" s="4" t="inlineStr"/>
    </row>
    <row r="10">
      <c r="A10" s="10" t="inlineStr">
        <is>
          <t>Nicolas</t>
        </is>
      </c>
      <c r="B10" s="10" t="inlineStr">
        <is>
          <t>Strasbourg</t>
        </is>
      </c>
      <c r="C10" s="10" t="inlineStr"/>
      <c r="D10" s="10" t="inlineStr"/>
      <c r="E10" s="10" t="inlineStr"/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26" customWidth="1" min="3" max="3"/>
    <col width="26" customWidth="1" min="4" max="4"/>
  </cols>
  <sheetData>
    <row r="1" ht="26" customHeight="1">
      <c r="A1" s="13" t="inlineStr">
        <is>
          <t>MODE D'EMPLOI DU CLASSEUR</t>
        </is>
      </c>
    </row>
    <row r="2"/>
    <row r="3" ht="30" customHeight="1">
      <c r="A3" s="24" t="inlineStr">
        <is>
          <t>Feuille</t>
        </is>
      </c>
      <c r="B3" s="24" t="inlineStr">
        <is>
          <t>Description</t>
        </is>
      </c>
      <c r="C3" s="40" t="n"/>
      <c r="D3" s="41" t="n"/>
    </row>
    <row r="4" ht="30" customHeight="1">
      <c r="A4" s="25" t="inlineStr">
        <is>
          <t>Planning infirmier</t>
        </is>
      </c>
      <c r="B4" s="26" t="inlineStr">
        <is>
          <t>Planning détaillé jour par jour : date, infirmier(ère), site, service, horaires, durée prévue/effective, type de poste, statut, nb de patients, remarques et coûts. Les cellules à fond jaune pâle sont à compléter manuellement, les autres se calculent automatiquement.</t>
        </is>
      </c>
      <c r="C4" s="40" t="n"/>
      <c r="D4" s="41" t="n"/>
    </row>
    <row r="5" ht="30" customHeight="1">
      <c r="A5" s="27" t="inlineStr">
        <is>
          <t>Synthèse</t>
        </is>
      </c>
      <c r="B5" s="28" t="inlineStr">
        <is>
          <t>Tableau de bord avec indicateurs clés (heures, coûts, gardes, couverture), synthèse par infirmier(ère), répartition des coûts par type de poste et graphiques d'analyse.</t>
        </is>
      </c>
      <c r="C5" s="40" t="n"/>
      <c r="D5" s="41" t="n"/>
    </row>
    <row r="6" ht="30" customHeight="1">
      <c r="A6" s="25" t="inlineStr">
        <is>
          <t>Listes &amp; paramètres</t>
        </is>
      </c>
      <c r="B6" s="26" t="inlineStr">
        <is>
          <t>Listes de référence utilisées pour les menus déroulants de la feuille Planning infirmier (infirmier(ère), ville/site, service, type de poste, statut).</t>
        </is>
      </c>
      <c r="C6" s="40" t="n"/>
      <c r="D6" s="41" t="n"/>
    </row>
    <row r="7" ht="30" customHeight="1">
      <c r="A7" s="27" t="inlineStr">
        <is>
          <t>Astuce</t>
        </is>
      </c>
      <c r="B7" s="28" t="inlineStr">
        <is>
          <t>Pour ajouter une nouvelle ligne au planning, insérez une ligne avant le total et recopiez les formules des colonnes B, H, J, L et P vers le bas.</t>
        </is>
      </c>
      <c r="C7" s="40" t="n"/>
      <c r="D7" s="41" t="n"/>
    </row>
    <row r="8" ht="30" customHeight="1">
      <c r="A8" s="25" t="inlineStr">
        <is>
          <t>Astuce</t>
        </is>
      </c>
      <c r="B8" s="26" t="inlineStr">
        <is>
          <t>Les horaires de nuit (ex: 20:00 à 08:00) sont gérés automatiquement grâce à la fonction MOD, la durée prévue reste toujours positive.</t>
        </is>
      </c>
      <c r="C8" s="40" t="n"/>
      <c r="D8" s="41" t="n"/>
    </row>
    <row r="9" ht="30" customHeight="1">
      <c r="A9" s="27" t="inlineStr">
        <is>
          <t>Support</t>
        </is>
      </c>
      <c r="B9" s="28" t="inlineStr">
        <is>
          <t>En cas d'erreur #DIV/0! ou #N/A, vérifiez que les colonnes horaires et de coûts sont bien renseignées pour chaque ligne concernée.</t>
        </is>
      </c>
      <c r="C9" s="40" t="n"/>
      <c r="D9" s="41" t="n"/>
    </row>
  </sheetData>
  <mergeCells count="8">
    <mergeCell ref="A1:D1"/>
    <mergeCell ref="B3:D3"/>
    <mergeCell ref="B4:D4"/>
    <mergeCell ref="B5:D5"/>
    <mergeCell ref="B6:D6"/>
    <mergeCell ref="B7:D7"/>
    <mergeCell ref="B8:D8"/>
    <mergeCell ref="B9:D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2026-07-08T14:36:49Z</dcterms:created>
  <dcterms:modified xmlns:dcterms="http://purl.org/dc/terms/" xmlns:xsi="http://www.w3.org/2001/XMLSchema-instance" xsi:type="dcterms:W3CDTF">2026-07-08T14:36:49Z</dcterms:modified>
</cp:coreProperties>
</file>