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e recett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'Livre recettes'!$A$1:$Q$101</definedName>
    <definedName name="_xlnm._FilterDatabase" localSheetId="2" hidden="1">'Paramètres'!$A$1:$B$8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\ ##0,00\ &quot;€&quot;"/>
    <numFmt numFmtId="167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4"/>
    </font>
    <font>
      <name val="Calibri"/>
      <b val="1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BE123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167" fontId="0" fillId="0" borderId="0" pivotButton="0" quotePrefix="0" xfId="0"/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166" fontId="1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6" fontId="1" fillId="6" borderId="1" applyAlignment="1" pivotButton="0" quotePrefix="0" xfId="0">
      <alignment horizontal="right" vertical="center"/>
    </xf>
    <xf numFmtId="167" fontId="1" fillId="6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left" vertical="center" wrapText="1"/>
    </xf>
    <xf numFmtId="167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d'affaires HT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solidFill>
                <a:srgbClr val="BE123C"/>
              </a:solidFill>
              <a:prstDash val="solid"/>
            </a:ln>
          </spPr>
          <cat>
            <numRef>
              <f>'Synthèse'!$A$16:$A$27</f>
            </numRef>
          </cat>
          <val>
            <numRef>
              <f>'Synthèse'!$B$16:$B$27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recettes par règlement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'Synthèse'!J15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'Synthèse'!$I$16:$I$18</f>
            </numRef>
          </cat>
          <val>
            <numRef>
              <f>'Synthèse'!$J$16:$J$18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18" customWidth="1" min="4" max="4"/>
    <col width="23" customWidth="1" min="5" max="5"/>
    <col width="15" customWidth="1" min="6" max="6"/>
    <col width="15" customWidth="1" min="7" max="7"/>
    <col width="30" customWidth="1" min="8" max="8"/>
    <col width="19" customWidth="1" min="9" max="9"/>
    <col width="22" customWidth="1" min="10" max="10"/>
    <col width="15" customWidth="1" min="11" max="11"/>
    <col width="18" customWidth="1" min="12" max="12"/>
    <col width="18" customWidth="1" min="13" max="13"/>
    <col width="15" customWidth="1" min="14" max="14"/>
    <col width="13" customWidth="1" min="15" max="15"/>
    <col width="28" customWidth="1" min="16" max="16"/>
    <col width="22" customWidth="1" min="17" max="17"/>
    <col hidden="1" width="13" customWidth="1" min="19" max="19"/>
  </cols>
  <sheetData>
    <row r="1" ht="38" customHeight="1">
      <c r="A1" s="1" t="inlineStr">
        <is>
          <t>N° de recette</t>
        </is>
      </c>
      <c r="B1" s="1" t="inlineStr">
        <is>
          <t>Date d'encaissement</t>
        </is>
      </c>
      <c r="C1" s="1" t="inlineStr">
        <is>
          <t>Date de facture</t>
        </is>
      </c>
      <c r="D1" s="1" t="inlineStr">
        <is>
          <t>Référence facture</t>
        </is>
      </c>
      <c r="E1" s="1" t="inlineStr">
        <is>
          <t>Client</t>
        </is>
      </c>
      <c r="F1" s="1" t="inlineStr">
        <is>
          <t>SIREN client</t>
        </is>
      </c>
      <c r="G1" s="1" t="inlineStr">
        <is>
          <t>Ville</t>
        </is>
      </c>
      <c r="H1" s="1" t="inlineStr">
        <is>
          <t>Nature de la prestation</t>
        </is>
      </c>
      <c r="I1" s="1" t="inlineStr">
        <is>
          <t>Mode de règlement</t>
        </is>
      </c>
      <c r="J1" s="1" t="inlineStr">
        <is>
          <t>Montant encaissé HT (€)</t>
        </is>
      </c>
      <c r="K1" s="1" t="inlineStr">
        <is>
          <t>TVA applicable</t>
        </is>
      </c>
      <c r="L1" s="1" t="inlineStr">
        <is>
          <t>Montant TVA (€)</t>
        </is>
      </c>
      <c r="M1" s="1" t="inlineStr">
        <is>
          <t>Montant TTC (€)</t>
        </is>
      </c>
      <c r="N1" s="1" t="inlineStr">
        <is>
          <t>Statut</t>
        </is>
      </c>
      <c r="O1" s="1" t="inlineStr">
        <is>
          <t>Mois</t>
        </is>
      </c>
      <c r="P1" s="1" t="inlineStr">
        <is>
          <t>Commentaire</t>
        </is>
      </c>
      <c r="Q1" s="1" t="inlineStr">
        <is>
          <t>Contrôle référence</t>
        </is>
      </c>
      <c r="S1" t="inlineStr">
        <is>
          <t>Taux TVA</t>
        </is>
      </c>
    </row>
    <row r="2">
      <c r="A2" s="2" t="n">
        <v>1</v>
      </c>
      <c r="B2" s="3" t="n">
        <v>46027</v>
      </c>
      <c r="C2" s="3" t="n">
        <v>46024</v>
      </c>
      <c r="D2" s="4" t="inlineStr">
        <is>
          <t>FAC-2026-001</t>
        </is>
      </c>
      <c r="E2" s="4" t="inlineStr">
        <is>
          <t>Camille Martin</t>
        </is>
      </c>
      <c r="F2" s="2" t="inlineStr">
        <is>
          <t>812345678</t>
        </is>
      </c>
      <c r="G2" s="2" t="inlineStr">
        <is>
          <t>Paris</t>
        </is>
      </c>
      <c r="H2" s="4" t="inlineStr">
        <is>
          <t>Conseil stratégique</t>
        </is>
      </c>
      <c r="I2" s="2" t="inlineStr">
        <is>
          <t>Virement</t>
        </is>
      </c>
      <c r="J2" s="5" t="n">
        <v>1250</v>
      </c>
      <c r="K2" s="6" t="n">
        <v>0.2</v>
      </c>
      <c r="L2" s="7">
        <f>IF(J2="","",IFERROR(J2*K2,0))</f>
        <v/>
      </c>
      <c r="M2" s="7">
        <f>IF(J2="","",IFERROR(J2+L2,0))</f>
        <v/>
      </c>
      <c r="N2" s="8">
        <f>IF(B2="","",IF(M2&gt;0,"Encaissé","À vérifier"))</f>
        <v/>
      </c>
      <c r="O2" s="8">
        <f>IF(B2="","",YEAR(B2)&amp;"-"&amp;TEXT(MONTH(B2),"00"))</f>
        <v/>
      </c>
      <c r="P2" s="4" t="inlineStr">
        <is>
          <t>Accompagnement trimestriel</t>
        </is>
      </c>
      <c r="Q2" s="8">
        <f>IF(B2="","",IF(D2="","Référence manquante",IF(COUNTIF($D$2:$D$101,D2)&gt;1,"Doublon","OK")))</f>
        <v/>
      </c>
      <c r="S2" s="9" t="n">
        <v>0</v>
      </c>
    </row>
    <row r="3">
      <c r="A3" s="2" t="n">
        <v>2</v>
      </c>
      <c r="B3" s="3" t="n">
        <v>46069</v>
      </c>
      <c r="C3" s="3" t="n">
        <v>46063</v>
      </c>
      <c r="D3" s="4" t="inlineStr">
        <is>
          <t>FAC-2026-002</t>
        </is>
      </c>
      <c r="E3" s="4" t="inlineStr">
        <is>
          <t>Julien Bernard</t>
        </is>
      </c>
      <c r="F3" s="2" t="inlineStr">
        <is>
          <t>421567890</t>
        </is>
      </c>
      <c r="G3" s="2" t="inlineStr">
        <is>
          <t>Lyon</t>
        </is>
      </c>
      <c r="H3" s="4" t="inlineStr">
        <is>
          <t>Création de site vitrine</t>
        </is>
      </c>
      <c r="I3" s="2" t="inlineStr">
        <is>
          <t>Carte bancaire</t>
        </is>
      </c>
      <c r="J3" s="5" t="n">
        <v>2400</v>
      </c>
      <c r="K3" s="6" t="n">
        <v>0.2</v>
      </c>
      <c r="L3" s="10">
        <f>IF(J3="","",IFERROR(J3*K3,0))</f>
        <v/>
      </c>
      <c r="M3" s="10">
        <f>IF(J3="","",IFERROR(J3+L3,0))</f>
        <v/>
      </c>
      <c r="N3" s="11">
        <f>IF(B3="","",IF(M3&gt;0,"Encaissé","À vérifier"))</f>
        <v/>
      </c>
      <c r="O3" s="11">
        <f>IF(B3="","",YEAR(B3)&amp;"-"&amp;TEXT(MONTH(B3),"00"))</f>
        <v/>
      </c>
      <c r="P3" s="4" t="inlineStr">
        <is>
          <t>Site présenté et validé</t>
        </is>
      </c>
      <c r="Q3" s="11">
        <f>IF(B3="","",IF(D3="","Référence manquante",IF(COUNTIF($D$2:$D$101,D3)&gt;1,"Doublon","OK")))</f>
        <v/>
      </c>
      <c r="S3" s="9" t="n">
        <v>0.055</v>
      </c>
    </row>
    <row r="4">
      <c r="A4" s="2" t="n">
        <v>3</v>
      </c>
      <c r="B4" s="3" t="n">
        <v>46093</v>
      </c>
      <c r="C4" s="3" t="n">
        <v>46089</v>
      </c>
      <c r="D4" s="4" t="inlineStr">
        <is>
          <t>FAC-2026-003</t>
        </is>
      </c>
      <c r="E4" s="4" t="inlineStr">
        <is>
          <t>Émilie Robert</t>
        </is>
      </c>
      <c r="F4" s="2" t="inlineStr">
        <is>
          <t>533456789</t>
        </is>
      </c>
      <c r="G4" s="2" t="inlineStr">
        <is>
          <t>Bordeaux</t>
        </is>
      </c>
      <c r="H4" s="4" t="inlineStr">
        <is>
          <t>Photographie corporate</t>
        </is>
      </c>
      <c r="I4" s="2" t="inlineStr">
        <is>
          <t>Virement</t>
        </is>
      </c>
      <c r="J4" s="5" t="n">
        <v>680</v>
      </c>
      <c r="K4" s="6" t="n">
        <v>0.1</v>
      </c>
      <c r="L4" s="7">
        <f>IF(J4="","",IFERROR(J4*K4,0))</f>
        <v/>
      </c>
      <c r="M4" s="7">
        <f>IF(J4="","",IFERROR(J4+L4,0))</f>
        <v/>
      </c>
      <c r="N4" s="8">
        <f>IF(B4="","",IF(M4&gt;0,"Encaissé","À vérifier"))</f>
        <v/>
      </c>
      <c r="O4" s="8">
        <f>IF(B4="","",YEAR(B4)&amp;"-"&amp;TEXT(MONTH(B4),"00"))</f>
        <v/>
      </c>
      <c r="P4" s="4" t="inlineStr">
        <is>
          <t>Shooting équipe</t>
        </is>
      </c>
      <c r="Q4" s="8">
        <f>IF(B4="","",IF(D4="","Référence manquante",IF(COUNTIF($D$2:$D$101,D4)&gt;1,"Doublon","OK")))</f>
        <v/>
      </c>
      <c r="S4" s="9" t="n">
        <v>0.1</v>
      </c>
    </row>
    <row r="5">
      <c r="A5" s="2" t="n">
        <v>4</v>
      </c>
      <c r="B5" s="3" t="n">
        <v>46140</v>
      </c>
      <c r="C5" s="3" t="n">
        <v>46132</v>
      </c>
      <c r="D5" s="4" t="inlineStr">
        <is>
          <t>FAC-2026-004</t>
        </is>
      </c>
      <c r="E5" s="4" t="inlineStr">
        <is>
          <t>Lucas Petit</t>
        </is>
      </c>
      <c r="F5" s="2" t="inlineStr">
        <is>
          <t>614678902</t>
        </is>
      </c>
      <c r="G5" s="2" t="inlineStr">
        <is>
          <t>Nantes</t>
        </is>
      </c>
      <c r="H5" s="4" t="inlineStr">
        <is>
          <t>Formation outils numériques</t>
        </is>
      </c>
      <c r="I5" s="2" t="inlineStr">
        <is>
          <t>Chèque</t>
        </is>
      </c>
      <c r="J5" s="5" t="n">
        <v>1560</v>
      </c>
      <c r="K5" s="6" t="n">
        <v>0.2</v>
      </c>
      <c r="L5" s="10">
        <f>IF(J5="","",IFERROR(J5*K5,0))</f>
        <v/>
      </c>
      <c r="M5" s="10">
        <f>IF(J5="","",IFERROR(J5+L5,0))</f>
        <v/>
      </c>
      <c r="N5" s="11">
        <f>IF(B5="","",IF(M5&gt;0,"Encaissé","À vérifier"))</f>
        <v/>
      </c>
      <c r="O5" s="11">
        <f>IF(B5="","",YEAR(B5)&amp;"-"&amp;TEXT(MONTH(B5),"00"))</f>
        <v/>
      </c>
      <c r="P5" s="4" t="inlineStr">
        <is>
          <t>Formation sur deux journées</t>
        </is>
      </c>
      <c r="Q5" s="11">
        <f>IF(B5="","",IF(D5="","Référence manquante",IF(COUNTIF($D$2:$D$101,D5)&gt;1,"Doublon","OK")))</f>
        <v/>
      </c>
      <c r="S5" s="9" t="n">
        <v>0.2</v>
      </c>
    </row>
    <row r="6">
      <c r="A6" s="2" t="n">
        <v>5</v>
      </c>
      <c r="B6" s="3" t="n">
        <v>46161</v>
      </c>
      <c r="C6" s="3" t="n">
        <v>46157</v>
      </c>
      <c r="D6" s="4" t="inlineStr">
        <is>
          <t>FAC-2026-005</t>
        </is>
      </c>
      <c r="E6" s="4" t="inlineStr">
        <is>
          <t>Chloé Moreau</t>
        </is>
      </c>
      <c r="F6" s="2" t="inlineStr">
        <is>
          <t>728901345</t>
        </is>
      </c>
      <c r="G6" s="2" t="inlineStr">
        <is>
          <t>Toulouse</t>
        </is>
      </c>
      <c r="H6" s="4" t="inlineStr">
        <is>
          <t>Maintenance de site</t>
        </is>
      </c>
      <c r="I6" s="2" t="inlineStr">
        <is>
          <t>Virement</t>
        </is>
      </c>
      <c r="J6" s="5" t="n">
        <v>420</v>
      </c>
      <c r="K6" s="6" t="n">
        <v>0.2</v>
      </c>
      <c r="L6" s="7">
        <f>IF(J6="","",IFERROR(J6*K6,0))</f>
        <v/>
      </c>
      <c r="M6" s="7">
        <f>IF(J6="","",IFERROR(J6+L6,0))</f>
        <v/>
      </c>
      <c r="N6" s="8">
        <f>IF(B6="","",IF(M6&gt;0,"Encaissé","À vérifier"))</f>
        <v/>
      </c>
      <c r="O6" s="8">
        <f>IF(B6="","",YEAR(B6)&amp;"-"&amp;TEXT(MONTH(B6),"00"))</f>
        <v/>
      </c>
      <c r="P6" s="4" t="inlineStr">
        <is>
          <t>Forfait mensuel de maintenance</t>
        </is>
      </c>
      <c r="Q6" s="8">
        <f>IF(B6="","",IF(D6="","Référence manquante",IF(COUNTIF($D$2:$D$101,D6)&gt;1,"Doublon","OK")))</f>
        <v/>
      </c>
    </row>
    <row r="7">
      <c r="A7" s="2" t="n">
        <v>6</v>
      </c>
      <c r="B7" s="3" t="n">
        <v>46203</v>
      </c>
      <c r="C7" s="3" t="n">
        <v>46195</v>
      </c>
      <c r="D7" s="4" t="inlineStr">
        <is>
          <t>FAC-2026-006</t>
        </is>
      </c>
      <c r="E7" s="4" t="inlineStr">
        <is>
          <t>Thomas Leroy</t>
        </is>
      </c>
      <c r="F7" s="2" t="inlineStr">
        <is>
          <t>839012456</t>
        </is>
      </c>
      <c r="G7" s="2" t="inlineStr">
        <is>
          <t>Lille</t>
        </is>
      </c>
      <c r="H7" s="4" t="inlineStr">
        <is>
          <t>Rédaction de contenus</t>
        </is>
      </c>
      <c r="I7" s="2" t="inlineStr">
        <is>
          <t>Carte bancaire</t>
        </is>
      </c>
      <c r="J7" s="5" t="n">
        <v>980</v>
      </c>
      <c r="K7" s="6" t="n">
        <v>0.2</v>
      </c>
      <c r="L7" s="10">
        <f>IF(J7="","",IFERROR(J7*K7,0))</f>
        <v/>
      </c>
      <c r="M7" s="10">
        <f>IF(J7="","",IFERROR(J7+L7,0))</f>
        <v/>
      </c>
      <c r="N7" s="11">
        <f>IF(B7="","",IF(M7&gt;0,"Encaissé","À vérifier"))</f>
        <v/>
      </c>
      <c r="O7" s="11">
        <f>IF(B7="","",YEAR(B7)&amp;"-"&amp;TEXT(MONTH(B7),"00"))</f>
        <v/>
      </c>
      <c r="P7" s="4" t="inlineStr">
        <is>
          <t>Articles optimisés référencement</t>
        </is>
      </c>
      <c r="Q7" s="11">
        <f>IF(B7="","",IF(D7="","Référence manquante",IF(COUNTIF($D$2:$D$101,D7)&gt;1,"Doublon","OK")))</f>
        <v/>
      </c>
    </row>
    <row r="8">
      <c r="A8" s="2" t="n">
        <v>7</v>
      </c>
      <c r="B8" s="3" t="n">
        <v>46217</v>
      </c>
      <c r="C8" s="3" t="n">
        <v>46210</v>
      </c>
      <c r="D8" s="4" t="inlineStr">
        <is>
          <t>FAC-2026-007</t>
        </is>
      </c>
      <c r="E8" s="4" t="inlineStr">
        <is>
          <t>Léa Fontaine</t>
        </is>
      </c>
      <c r="F8" s="2" t="inlineStr">
        <is>
          <t>945123678</t>
        </is>
      </c>
      <c r="G8" s="2" t="inlineStr">
        <is>
          <t>Strasbourg</t>
        </is>
      </c>
      <c r="H8" s="4" t="inlineStr">
        <is>
          <t>Conseil en communication</t>
        </is>
      </c>
      <c r="I8" s="2" t="inlineStr">
        <is>
          <t>Virement</t>
        </is>
      </c>
      <c r="J8" s="5" t="n">
        <v>1320</v>
      </c>
      <c r="K8" s="6" t="n">
        <v>0.2</v>
      </c>
      <c r="L8" s="7">
        <f>IF(J8="","",IFERROR(J8*K8,0))</f>
        <v/>
      </c>
      <c r="M8" s="7">
        <f>IF(J8="","",IFERROR(J8+L8,0))</f>
        <v/>
      </c>
      <c r="N8" s="8">
        <f>IF(B8="","",IF(M8&gt;0,"Encaissé","À vérifier"))</f>
        <v/>
      </c>
      <c r="O8" s="8">
        <f>IF(B8="","",YEAR(B8)&amp;"-"&amp;TEXT(MONTH(B8),"00"))</f>
        <v/>
      </c>
      <c r="P8" s="4" t="inlineStr">
        <is>
          <t>Audit et recommandations</t>
        </is>
      </c>
      <c r="Q8" s="8">
        <f>IF(B8="","",IF(D8="","Référence manquante",IF(COUNTIF($D$2:$D$101,D8)&gt;1,"Doublon","OK")))</f>
        <v/>
      </c>
    </row>
    <row r="9">
      <c r="A9" s="2" t="n">
        <v>8</v>
      </c>
      <c r="B9" s="3" t="n">
        <v>46255</v>
      </c>
      <c r="C9" s="3" t="n">
        <v>46246</v>
      </c>
      <c r="D9" s="4" t="inlineStr">
        <is>
          <t>FAC-2026-008</t>
        </is>
      </c>
      <c r="E9" s="4" t="inlineStr">
        <is>
          <t>Nicolas Dubois</t>
        </is>
      </c>
      <c r="F9" s="2" t="inlineStr">
        <is>
          <t>156234789</t>
        </is>
      </c>
      <c r="G9" s="2" t="inlineStr">
        <is>
          <t>Nice</t>
        </is>
      </c>
      <c r="H9" s="4" t="inlineStr">
        <is>
          <t>Création de site e-commerce</t>
        </is>
      </c>
      <c r="I9" s="2" t="inlineStr">
        <is>
          <t>Carte bancaire</t>
        </is>
      </c>
      <c r="J9" s="5" t="n">
        <v>2200</v>
      </c>
      <c r="K9" s="6" t="n">
        <v>0.2</v>
      </c>
      <c r="L9" s="10">
        <f>IF(J9="","",IFERROR(J9*K9,0))</f>
        <v/>
      </c>
      <c r="M9" s="10">
        <f>IF(J9="","",IFERROR(J9+L9,0))</f>
        <v/>
      </c>
      <c r="N9" s="11">
        <f>IF(B9="","",IF(M9&gt;0,"Encaissé","À vérifier"))</f>
        <v/>
      </c>
      <c r="O9" s="11">
        <f>IF(B9="","",YEAR(B9)&amp;"-"&amp;TEXT(MONTH(B9),"00"))</f>
        <v/>
      </c>
      <c r="P9" s="4" t="inlineStr">
        <is>
          <t>Premier acompte encaissé</t>
        </is>
      </c>
      <c r="Q9" s="11">
        <f>IF(B9="","",IF(D9="","Référence manquante",IF(COUNTIF($D$2:$D$101,D9)&gt;1,"Doublon","OK")))</f>
        <v/>
      </c>
    </row>
    <row r="10">
      <c r="A10" s="2" t="n">
        <v>9</v>
      </c>
      <c r="B10" s="3" t="n">
        <v>46275</v>
      </c>
      <c r="C10" s="3" t="n">
        <v>46269</v>
      </c>
      <c r="D10" s="4" t="inlineStr">
        <is>
          <t>FAC-2026-009</t>
        </is>
      </c>
      <c r="E10" s="4" t="inlineStr">
        <is>
          <t>Manon Girard</t>
        </is>
      </c>
      <c r="F10" s="2" t="inlineStr">
        <is>
          <t>267345890</t>
        </is>
      </c>
      <c r="G10" s="2" t="inlineStr">
        <is>
          <t>Rennes</t>
        </is>
      </c>
      <c r="H10" s="4" t="inlineStr">
        <is>
          <t>Photographie événementielle</t>
        </is>
      </c>
      <c r="I10" s="2" t="inlineStr">
        <is>
          <t>Chèque</t>
        </is>
      </c>
      <c r="J10" s="5" t="n">
        <v>760</v>
      </c>
      <c r="K10" s="6" t="n">
        <v>0.1</v>
      </c>
      <c r="L10" s="7">
        <f>IF(J10="","",IFERROR(J10*K10,0))</f>
        <v/>
      </c>
      <c r="M10" s="7">
        <f>IF(J10="","",IFERROR(J10+L10,0))</f>
        <v/>
      </c>
      <c r="N10" s="8">
        <f>IF(B10="","",IF(M10&gt;0,"Encaissé","À vérifier"))</f>
        <v/>
      </c>
      <c r="O10" s="8">
        <f>IF(B10="","",YEAR(B10)&amp;"-"&amp;TEXT(MONTH(B10),"00"))</f>
        <v/>
      </c>
      <c r="P10" s="4" t="inlineStr">
        <is>
          <t>Reportage journée complète</t>
        </is>
      </c>
      <c r="Q10" s="8">
        <f>IF(B10="","",IF(D10="","Référence manquante",IF(COUNTIF($D$2:$D$101,D10)&gt;1,"Doublon","OK")))</f>
        <v/>
      </c>
    </row>
    <row r="11">
      <c r="A11" s="2" t="n">
        <v>10</v>
      </c>
      <c r="B11" s="3" t="n">
        <v>46290</v>
      </c>
      <c r="C11" s="3" t="n">
        <v>46283</v>
      </c>
      <c r="D11" s="4" t="inlineStr">
        <is>
          <t>FAC-2026-010</t>
        </is>
      </c>
      <c r="E11" s="4" t="inlineStr">
        <is>
          <t>Antoine Marchand</t>
        </is>
      </c>
      <c r="F11" s="2" t="inlineStr">
        <is>
          <t>378456901</t>
        </is>
      </c>
      <c r="G11" s="2" t="inlineStr">
        <is>
          <t>Marseille</t>
        </is>
      </c>
      <c r="H11" s="4" t="inlineStr">
        <is>
          <t>Formation référencement</t>
        </is>
      </c>
      <c r="I11" s="2" t="inlineStr">
        <is>
          <t>Virement</t>
        </is>
      </c>
      <c r="J11" s="5" t="n">
        <v>1140</v>
      </c>
      <c r="K11" s="6" t="n">
        <v>0.2</v>
      </c>
      <c r="L11" s="10">
        <f>IF(J11="","",IFERROR(J11*K11,0))</f>
        <v/>
      </c>
      <c r="M11" s="10">
        <f>IF(J11="","",IFERROR(J11+L11,0))</f>
        <v/>
      </c>
      <c r="N11" s="11">
        <f>IF(B11="","",IF(M11&gt;0,"Encaissé","À vérifier"))</f>
        <v/>
      </c>
      <c r="O11" s="11">
        <f>IF(B11="","",YEAR(B11)&amp;"-"&amp;TEXT(MONTH(B11),"00"))</f>
        <v/>
      </c>
      <c r="P11" s="4" t="inlineStr">
        <is>
          <t>Atelier individuel</t>
        </is>
      </c>
      <c r="Q11" s="11">
        <f>IF(B11="","",IF(D11="","Référence manquante",IF(COUNTIF($D$2:$D$101,D11)&gt;1,"Doublon","OK")))</f>
        <v/>
      </c>
    </row>
    <row r="12">
      <c r="A12" s="2" t="n"/>
      <c r="B12" s="3" t="n"/>
      <c r="C12" s="3" t="n"/>
      <c r="D12" s="4" t="n"/>
      <c r="E12" s="4" t="n"/>
      <c r="F12" s="2" t="n"/>
      <c r="G12" s="2" t="n"/>
      <c r="H12" s="4" t="n"/>
      <c r="I12" s="2" t="n"/>
      <c r="J12" s="5" t="n"/>
      <c r="K12" s="6" t="n"/>
      <c r="L12" s="7">
        <f>IF(J12="","",IFERROR(J12*K12,0))</f>
        <v/>
      </c>
      <c r="M12" s="7">
        <f>IF(J12="","",IFERROR(J12+L12,0))</f>
        <v/>
      </c>
      <c r="N12" s="8">
        <f>IF(B12="","",IF(M12&gt;0,"Encaissé","À vérifier"))</f>
        <v/>
      </c>
      <c r="O12" s="8">
        <f>IF(B12="","",YEAR(B12)&amp;"-"&amp;TEXT(MONTH(B12),"00"))</f>
        <v/>
      </c>
      <c r="P12" s="4" t="n"/>
      <c r="Q12" s="8">
        <f>IF(B12="","",IF(D12="","Référence manquante",IF(COUNTIF($D$2:$D$101,D12)&gt;1,"Doublon","OK")))</f>
        <v/>
      </c>
    </row>
    <row r="13">
      <c r="A13" s="2" t="n"/>
      <c r="B13" s="3" t="n"/>
      <c r="C13" s="3" t="n"/>
      <c r="D13" s="4" t="n"/>
      <c r="E13" s="4" t="n"/>
      <c r="F13" s="2" t="n"/>
      <c r="G13" s="2" t="n"/>
      <c r="H13" s="4" t="n"/>
      <c r="I13" s="2" t="n"/>
      <c r="J13" s="5" t="n"/>
      <c r="K13" s="6" t="n"/>
      <c r="L13" s="10">
        <f>IF(J13="","",IFERROR(J13*K13,0))</f>
        <v/>
      </c>
      <c r="M13" s="10">
        <f>IF(J13="","",IFERROR(J13+L13,0))</f>
        <v/>
      </c>
      <c r="N13" s="11">
        <f>IF(B13="","",IF(M13&gt;0,"Encaissé","À vérifier"))</f>
        <v/>
      </c>
      <c r="O13" s="11">
        <f>IF(B13="","",YEAR(B13)&amp;"-"&amp;TEXT(MONTH(B13),"00"))</f>
        <v/>
      </c>
      <c r="P13" s="4" t="n"/>
      <c r="Q13" s="11">
        <f>IF(B13="","",IF(D13="","Référence manquante",IF(COUNTIF($D$2:$D$101,D13)&gt;1,"Doublon","OK")))</f>
        <v/>
      </c>
    </row>
    <row r="14">
      <c r="A14" s="2" t="n"/>
      <c r="B14" s="3" t="n"/>
      <c r="C14" s="3" t="n"/>
      <c r="D14" s="4" t="n"/>
      <c r="E14" s="4" t="n"/>
      <c r="F14" s="2" t="n"/>
      <c r="G14" s="2" t="n"/>
      <c r="H14" s="4" t="n"/>
      <c r="I14" s="2" t="n"/>
      <c r="J14" s="5" t="n"/>
      <c r="K14" s="6" t="n"/>
      <c r="L14" s="7">
        <f>IF(J14="","",IFERROR(J14*K14,0))</f>
        <v/>
      </c>
      <c r="M14" s="7">
        <f>IF(J14="","",IFERROR(J14+L14,0))</f>
        <v/>
      </c>
      <c r="N14" s="8">
        <f>IF(B14="","",IF(M14&gt;0,"Encaissé","À vérifier"))</f>
        <v/>
      </c>
      <c r="O14" s="8">
        <f>IF(B14="","",YEAR(B14)&amp;"-"&amp;TEXT(MONTH(B14),"00"))</f>
        <v/>
      </c>
      <c r="P14" s="4" t="n"/>
      <c r="Q14" s="8">
        <f>IF(B14="","",IF(D14="","Référence manquante",IF(COUNTIF($D$2:$D$101,D14)&gt;1,"Doublon","OK")))</f>
        <v/>
      </c>
    </row>
    <row r="15">
      <c r="A15" s="2" t="n"/>
      <c r="B15" s="3" t="n"/>
      <c r="C15" s="3" t="n"/>
      <c r="D15" s="4" t="n"/>
      <c r="E15" s="4" t="n"/>
      <c r="F15" s="2" t="n"/>
      <c r="G15" s="2" t="n"/>
      <c r="H15" s="4" t="n"/>
      <c r="I15" s="2" t="n"/>
      <c r="J15" s="5" t="n"/>
      <c r="K15" s="6" t="n"/>
      <c r="L15" s="10">
        <f>IF(J15="","",IFERROR(J15*K15,0))</f>
        <v/>
      </c>
      <c r="M15" s="10">
        <f>IF(J15="","",IFERROR(J15+L15,0))</f>
        <v/>
      </c>
      <c r="N15" s="11">
        <f>IF(B15="","",IF(M15&gt;0,"Encaissé","À vérifier"))</f>
        <v/>
      </c>
      <c r="O15" s="11">
        <f>IF(B15="","",YEAR(B15)&amp;"-"&amp;TEXT(MONTH(B15),"00"))</f>
        <v/>
      </c>
      <c r="P15" s="4" t="n"/>
      <c r="Q15" s="11">
        <f>IF(B15="","",IF(D15="","Référence manquante",IF(COUNTIF($D$2:$D$101,D15)&gt;1,"Doublon","OK")))</f>
        <v/>
      </c>
    </row>
    <row r="16">
      <c r="A16" s="2" t="n"/>
      <c r="B16" s="3" t="n"/>
      <c r="C16" s="3" t="n"/>
      <c r="D16" s="4" t="n"/>
      <c r="E16" s="4" t="n"/>
      <c r="F16" s="2" t="n"/>
      <c r="G16" s="2" t="n"/>
      <c r="H16" s="4" t="n"/>
      <c r="I16" s="2" t="n"/>
      <c r="J16" s="5" t="n"/>
      <c r="K16" s="6" t="n"/>
      <c r="L16" s="7">
        <f>IF(J16="","",IFERROR(J16*K16,0))</f>
        <v/>
      </c>
      <c r="M16" s="7">
        <f>IF(J16="","",IFERROR(J16+L16,0))</f>
        <v/>
      </c>
      <c r="N16" s="8">
        <f>IF(B16="","",IF(M16&gt;0,"Encaissé","À vérifier"))</f>
        <v/>
      </c>
      <c r="O16" s="8">
        <f>IF(B16="","",YEAR(B16)&amp;"-"&amp;TEXT(MONTH(B16),"00"))</f>
        <v/>
      </c>
      <c r="P16" s="4" t="n"/>
      <c r="Q16" s="8">
        <f>IF(B16="","",IF(D16="","Référence manquante",IF(COUNTIF($D$2:$D$101,D16)&gt;1,"Doublon","OK")))</f>
        <v/>
      </c>
    </row>
    <row r="17">
      <c r="A17" s="2" t="n"/>
      <c r="B17" s="3" t="n"/>
      <c r="C17" s="3" t="n"/>
      <c r="D17" s="4" t="n"/>
      <c r="E17" s="4" t="n"/>
      <c r="F17" s="2" t="n"/>
      <c r="G17" s="2" t="n"/>
      <c r="H17" s="4" t="n"/>
      <c r="I17" s="2" t="n"/>
      <c r="J17" s="5" t="n"/>
      <c r="K17" s="6" t="n"/>
      <c r="L17" s="10">
        <f>IF(J17="","",IFERROR(J17*K17,0))</f>
        <v/>
      </c>
      <c r="M17" s="10">
        <f>IF(J17="","",IFERROR(J17+L17,0))</f>
        <v/>
      </c>
      <c r="N17" s="11">
        <f>IF(B17="","",IF(M17&gt;0,"Encaissé","À vérifier"))</f>
        <v/>
      </c>
      <c r="O17" s="11">
        <f>IF(B17="","",YEAR(B17)&amp;"-"&amp;TEXT(MONTH(B17),"00"))</f>
        <v/>
      </c>
      <c r="P17" s="4" t="n"/>
      <c r="Q17" s="11">
        <f>IF(B17="","",IF(D17="","Référence manquante",IF(COUNTIF($D$2:$D$101,D17)&gt;1,"Doublon","OK")))</f>
        <v/>
      </c>
    </row>
    <row r="18">
      <c r="A18" s="2" t="n"/>
      <c r="B18" s="3" t="n"/>
      <c r="C18" s="3" t="n"/>
      <c r="D18" s="4" t="n"/>
      <c r="E18" s="4" t="n"/>
      <c r="F18" s="2" t="n"/>
      <c r="G18" s="2" t="n"/>
      <c r="H18" s="4" t="n"/>
      <c r="I18" s="2" t="n"/>
      <c r="J18" s="5" t="n"/>
      <c r="K18" s="6" t="n"/>
      <c r="L18" s="7">
        <f>IF(J18="","",IFERROR(J18*K18,0))</f>
        <v/>
      </c>
      <c r="M18" s="7">
        <f>IF(J18="","",IFERROR(J18+L18,0))</f>
        <v/>
      </c>
      <c r="N18" s="8">
        <f>IF(B18="","",IF(M18&gt;0,"Encaissé","À vérifier"))</f>
        <v/>
      </c>
      <c r="O18" s="8">
        <f>IF(B18="","",YEAR(B18)&amp;"-"&amp;TEXT(MONTH(B18),"00"))</f>
        <v/>
      </c>
      <c r="P18" s="4" t="n"/>
      <c r="Q18" s="8">
        <f>IF(B18="","",IF(D18="","Référence manquante",IF(COUNTIF($D$2:$D$101,D18)&gt;1,"Doublon","OK")))</f>
        <v/>
      </c>
    </row>
    <row r="19">
      <c r="A19" s="2" t="n"/>
      <c r="B19" s="3" t="n"/>
      <c r="C19" s="3" t="n"/>
      <c r="D19" s="4" t="n"/>
      <c r="E19" s="4" t="n"/>
      <c r="F19" s="2" t="n"/>
      <c r="G19" s="2" t="n"/>
      <c r="H19" s="4" t="n"/>
      <c r="I19" s="2" t="n"/>
      <c r="J19" s="5" t="n"/>
      <c r="K19" s="6" t="n"/>
      <c r="L19" s="10">
        <f>IF(J19="","",IFERROR(J19*K19,0))</f>
        <v/>
      </c>
      <c r="M19" s="10">
        <f>IF(J19="","",IFERROR(J19+L19,0))</f>
        <v/>
      </c>
      <c r="N19" s="11">
        <f>IF(B19="","",IF(M19&gt;0,"Encaissé","À vérifier"))</f>
        <v/>
      </c>
      <c r="O19" s="11">
        <f>IF(B19="","",YEAR(B19)&amp;"-"&amp;TEXT(MONTH(B19),"00"))</f>
        <v/>
      </c>
      <c r="P19" s="4" t="n"/>
      <c r="Q19" s="11">
        <f>IF(B19="","",IF(D19="","Référence manquante",IF(COUNTIF($D$2:$D$101,D19)&gt;1,"Doublon","OK")))</f>
        <v/>
      </c>
    </row>
    <row r="20">
      <c r="A20" s="2" t="n"/>
      <c r="B20" s="3" t="n"/>
      <c r="C20" s="3" t="n"/>
      <c r="D20" s="4" t="n"/>
      <c r="E20" s="4" t="n"/>
      <c r="F20" s="2" t="n"/>
      <c r="G20" s="2" t="n"/>
      <c r="H20" s="4" t="n"/>
      <c r="I20" s="2" t="n"/>
      <c r="J20" s="5" t="n"/>
      <c r="K20" s="6" t="n"/>
      <c r="L20" s="7">
        <f>IF(J20="","",IFERROR(J20*K20,0))</f>
        <v/>
      </c>
      <c r="M20" s="7">
        <f>IF(J20="","",IFERROR(J20+L20,0))</f>
        <v/>
      </c>
      <c r="N20" s="8">
        <f>IF(B20="","",IF(M20&gt;0,"Encaissé","À vérifier"))</f>
        <v/>
      </c>
      <c r="O20" s="8">
        <f>IF(B20="","",YEAR(B20)&amp;"-"&amp;TEXT(MONTH(B20),"00"))</f>
        <v/>
      </c>
      <c r="P20" s="4" t="n"/>
      <c r="Q20" s="8">
        <f>IF(B20="","",IF(D20="","Référence manquante",IF(COUNTIF($D$2:$D$101,D20)&gt;1,"Doublon","OK")))</f>
        <v/>
      </c>
    </row>
    <row r="21">
      <c r="A21" s="2" t="n"/>
      <c r="B21" s="3" t="n"/>
      <c r="C21" s="3" t="n"/>
      <c r="D21" s="4" t="n"/>
      <c r="E21" s="4" t="n"/>
      <c r="F21" s="2" t="n"/>
      <c r="G21" s="2" t="n"/>
      <c r="H21" s="4" t="n"/>
      <c r="I21" s="2" t="n"/>
      <c r="J21" s="5" t="n"/>
      <c r="K21" s="6" t="n"/>
      <c r="L21" s="10">
        <f>IF(J21="","",IFERROR(J21*K21,0))</f>
        <v/>
      </c>
      <c r="M21" s="10">
        <f>IF(J21="","",IFERROR(J21+L21,0))</f>
        <v/>
      </c>
      <c r="N21" s="11">
        <f>IF(B21="","",IF(M21&gt;0,"Encaissé","À vérifier"))</f>
        <v/>
      </c>
      <c r="O21" s="11">
        <f>IF(B21="","",YEAR(B21)&amp;"-"&amp;TEXT(MONTH(B21),"00"))</f>
        <v/>
      </c>
      <c r="P21" s="4" t="n"/>
      <c r="Q21" s="11">
        <f>IF(B21="","",IF(D21="","Référence manquante",IF(COUNTIF($D$2:$D$101,D21)&gt;1,"Doublon","OK")))</f>
        <v/>
      </c>
    </row>
    <row r="22">
      <c r="A22" s="2" t="n"/>
      <c r="B22" s="3" t="n"/>
      <c r="C22" s="3" t="n"/>
      <c r="D22" s="4" t="n"/>
      <c r="E22" s="4" t="n"/>
      <c r="F22" s="2" t="n"/>
      <c r="G22" s="2" t="n"/>
      <c r="H22" s="4" t="n"/>
      <c r="I22" s="2" t="n"/>
      <c r="J22" s="5" t="n"/>
      <c r="K22" s="6" t="n"/>
      <c r="L22" s="7">
        <f>IF(J22="","",IFERROR(J22*K22,0))</f>
        <v/>
      </c>
      <c r="M22" s="7">
        <f>IF(J22="","",IFERROR(J22+L22,0))</f>
        <v/>
      </c>
      <c r="N22" s="8">
        <f>IF(B22="","",IF(M22&gt;0,"Encaissé","À vérifier"))</f>
        <v/>
      </c>
      <c r="O22" s="8">
        <f>IF(B22="","",YEAR(B22)&amp;"-"&amp;TEXT(MONTH(B22),"00"))</f>
        <v/>
      </c>
      <c r="P22" s="4" t="n"/>
      <c r="Q22" s="8">
        <f>IF(B22="","",IF(D22="","Référence manquante",IF(COUNTIF($D$2:$D$101,D22)&gt;1,"Doublon","OK")))</f>
        <v/>
      </c>
    </row>
    <row r="23">
      <c r="A23" s="2" t="n"/>
      <c r="B23" s="3" t="n"/>
      <c r="C23" s="3" t="n"/>
      <c r="D23" s="4" t="n"/>
      <c r="E23" s="4" t="n"/>
      <c r="F23" s="2" t="n"/>
      <c r="G23" s="2" t="n"/>
      <c r="H23" s="4" t="n"/>
      <c r="I23" s="2" t="n"/>
      <c r="J23" s="5" t="n"/>
      <c r="K23" s="6" t="n"/>
      <c r="L23" s="10">
        <f>IF(J23="","",IFERROR(J23*K23,0))</f>
        <v/>
      </c>
      <c r="M23" s="10">
        <f>IF(J23="","",IFERROR(J23+L23,0))</f>
        <v/>
      </c>
      <c r="N23" s="11">
        <f>IF(B23="","",IF(M23&gt;0,"Encaissé","À vérifier"))</f>
        <v/>
      </c>
      <c r="O23" s="11">
        <f>IF(B23="","",YEAR(B23)&amp;"-"&amp;TEXT(MONTH(B23),"00"))</f>
        <v/>
      </c>
      <c r="P23" s="4" t="n"/>
      <c r="Q23" s="11">
        <f>IF(B23="","",IF(D23="","Référence manquante",IF(COUNTIF($D$2:$D$101,D23)&gt;1,"Doublon","OK")))</f>
        <v/>
      </c>
    </row>
    <row r="24">
      <c r="A24" s="2" t="n"/>
      <c r="B24" s="3" t="n"/>
      <c r="C24" s="3" t="n"/>
      <c r="D24" s="4" t="n"/>
      <c r="E24" s="4" t="n"/>
      <c r="F24" s="2" t="n"/>
      <c r="G24" s="2" t="n"/>
      <c r="H24" s="4" t="n"/>
      <c r="I24" s="2" t="n"/>
      <c r="J24" s="5" t="n"/>
      <c r="K24" s="6" t="n"/>
      <c r="L24" s="7">
        <f>IF(J24="","",IFERROR(J24*K24,0))</f>
        <v/>
      </c>
      <c r="M24" s="7">
        <f>IF(J24="","",IFERROR(J24+L24,0))</f>
        <v/>
      </c>
      <c r="N24" s="8">
        <f>IF(B24="","",IF(M24&gt;0,"Encaissé","À vérifier"))</f>
        <v/>
      </c>
      <c r="O24" s="8">
        <f>IF(B24="","",YEAR(B24)&amp;"-"&amp;TEXT(MONTH(B24),"00"))</f>
        <v/>
      </c>
      <c r="P24" s="4" t="n"/>
      <c r="Q24" s="8">
        <f>IF(B24="","",IF(D24="","Référence manquante",IF(COUNTIF($D$2:$D$101,D24)&gt;1,"Doublon","OK")))</f>
        <v/>
      </c>
    </row>
    <row r="25">
      <c r="A25" s="2" t="n"/>
      <c r="B25" s="3" t="n"/>
      <c r="C25" s="3" t="n"/>
      <c r="D25" s="4" t="n"/>
      <c r="E25" s="4" t="n"/>
      <c r="F25" s="2" t="n"/>
      <c r="G25" s="2" t="n"/>
      <c r="H25" s="4" t="n"/>
      <c r="I25" s="2" t="n"/>
      <c r="J25" s="5" t="n"/>
      <c r="K25" s="6" t="n"/>
      <c r="L25" s="10">
        <f>IF(J25="","",IFERROR(J25*K25,0))</f>
        <v/>
      </c>
      <c r="M25" s="10">
        <f>IF(J25="","",IFERROR(J25+L25,0))</f>
        <v/>
      </c>
      <c r="N25" s="11">
        <f>IF(B25="","",IF(M25&gt;0,"Encaissé","À vérifier"))</f>
        <v/>
      </c>
      <c r="O25" s="11">
        <f>IF(B25="","",YEAR(B25)&amp;"-"&amp;TEXT(MONTH(B25),"00"))</f>
        <v/>
      </c>
      <c r="P25" s="4" t="n"/>
      <c r="Q25" s="11">
        <f>IF(B25="","",IF(D25="","Référence manquante",IF(COUNTIF($D$2:$D$101,D25)&gt;1,"Doublon","OK")))</f>
        <v/>
      </c>
    </row>
    <row r="26">
      <c r="A26" s="2" t="n"/>
      <c r="B26" s="3" t="n"/>
      <c r="C26" s="3" t="n"/>
      <c r="D26" s="4" t="n"/>
      <c r="E26" s="4" t="n"/>
      <c r="F26" s="2" t="n"/>
      <c r="G26" s="2" t="n"/>
      <c r="H26" s="4" t="n"/>
      <c r="I26" s="2" t="n"/>
      <c r="J26" s="5" t="n"/>
      <c r="K26" s="6" t="n"/>
      <c r="L26" s="7">
        <f>IF(J26="","",IFERROR(J26*K26,0))</f>
        <v/>
      </c>
      <c r="M26" s="7">
        <f>IF(J26="","",IFERROR(J26+L26,0))</f>
        <v/>
      </c>
      <c r="N26" s="8">
        <f>IF(B26="","",IF(M26&gt;0,"Encaissé","À vérifier"))</f>
        <v/>
      </c>
      <c r="O26" s="8">
        <f>IF(B26="","",YEAR(B26)&amp;"-"&amp;TEXT(MONTH(B26),"00"))</f>
        <v/>
      </c>
      <c r="P26" s="4" t="n"/>
      <c r="Q26" s="8">
        <f>IF(B26="","",IF(D26="","Référence manquante",IF(COUNTIF($D$2:$D$101,D26)&gt;1,"Doublon","OK")))</f>
        <v/>
      </c>
    </row>
    <row r="27">
      <c r="A27" s="2" t="n"/>
      <c r="B27" s="3" t="n"/>
      <c r="C27" s="3" t="n"/>
      <c r="D27" s="4" t="n"/>
      <c r="E27" s="4" t="n"/>
      <c r="F27" s="2" t="n"/>
      <c r="G27" s="2" t="n"/>
      <c r="H27" s="4" t="n"/>
      <c r="I27" s="2" t="n"/>
      <c r="J27" s="5" t="n"/>
      <c r="K27" s="6" t="n"/>
      <c r="L27" s="10">
        <f>IF(J27="","",IFERROR(J27*K27,0))</f>
        <v/>
      </c>
      <c r="M27" s="10">
        <f>IF(J27="","",IFERROR(J27+L27,0))</f>
        <v/>
      </c>
      <c r="N27" s="11">
        <f>IF(B27="","",IF(M27&gt;0,"Encaissé","À vérifier"))</f>
        <v/>
      </c>
      <c r="O27" s="11">
        <f>IF(B27="","",YEAR(B27)&amp;"-"&amp;TEXT(MONTH(B27),"00"))</f>
        <v/>
      </c>
      <c r="P27" s="4" t="n"/>
      <c r="Q27" s="11">
        <f>IF(B27="","",IF(D27="","Référence manquante",IF(COUNTIF($D$2:$D$101,D27)&gt;1,"Doublon","OK")))</f>
        <v/>
      </c>
    </row>
    <row r="28">
      <c r="A28" s="2" t="n"/>
      <c r="B28" s="3" t="n"/>
      <c r="C28" s="3" t="n"/>
      <c r="D28" s="4" t="n"/>
      <c r="E28" s="4" t="n"/>
      <c r="F28" s="2" t="n"/>
      <c r="G28" s="2" t="n"/>
      <c r="H28" s="4" t="n"/>
      <c r="I28" s="2" t="n"/>
      <c r="J28" s="5" t="n"/>
      <c r="K28" s="6" t="n"/>
      <c r="L28" s="7">
        <f>IF(J28="","",IFERROR(J28*K28,0))</f>
        <v/>
      </c>
      <c r="M28" s="7">
        <f>IF(J28="","",IFERROR(J28+L28,0))</f>
        <v/>
      </c>
      <c r="N28" s="8">
        <f>IF(B28="","",IF(M28&gt;0,"Encaissé","À vérifier"))</f>
        <v/>
      </c>
      <c r="O28" s="8">
        <f>IF(B28="","",YEAR(B28)&amp;"-"&amp;TEXT(MONTH(B28),"00"))</f>
        <v/>
      </c>
      <c r="P28" s="4" t="n"/>
      <c r="Q28" s="8">
        <f>IF(B28="","",IF(D28="","Référence manquante",IF(COUNTIF($D$2:$D$101,D28)&gt;1,"Doublon","OK")))</f>
        <v/>
      </c>
    </row>
    <row r="29">
      <c r="A29" s="2" t="n"/>
      <c r="B29" s="3" t="n"/>
      <c r="C29" s="3" t="n"/>
      <c r="D29" s="4" t="n"/>
      <c r="E29" s="4" t="n"/>
      <c r="F29" s="2" t="n"/>
      <c r="G29" s="2" t="n"/>
      <c r="H29" s="4" t="n"/>
      <c r="I29" s="2" t="n"/>
      <c r="J29" s="5" t="n"/>
      <c r="K29" s="6" t="n"/>
      <c r="L29" s="10">
        <f>IF(J29="","",IFERROR(J29*K29,0))</f>
        <v/>
      </c>
      <c r="M29" s="10">
        <f>IF(J29="","",IFERROR(J29+L29,0))</f>
        <v/>
      </c>
      <c r="N29" s="11">
        <f>IF(B29="","",IF(M29&gt;0,"Encaissé","À vérifier"))</f>
        <v/>
      </c>
      <c r="O29" s="11">
        <f>IF(B29="","",YEAR(B29)&amp;"-"&amp;TEXT(MONTH(B29),"00"))</f>
        <v/>
      </c>
      <c r="P29" s="4" t="n"/>
      <c r="Q29" s="11">
        <f>IF(B29="","",IF(D29="","Référence manquante",IF(COUNTIF($D$2:$D$101,D29)&gt;1,"Doublon","OK")))</f>
        <v/>
      </c>
    </row>
    <row r="30">
      <c r="A30" s="2" t="n"/>
      <c r="B30" s="3" t="n"/>
      <c r="C30" s="3" t="n"/>
      <c r="D30" s="4" t="n"/>
      <c r="E30" s="4" t="n"/>
      <c r="F30" s="2" t="n"/>
      <c r="G30" s="2" t="n"/>
      <c r="H30" s="4" t="n"/>
      <c r="I30" s="2" t="n"/>
      <c r="J30" s="5" t="n"/>
      <c r="K30" s="6" t="n"/>
      <c r="L30" s="7">
        <f>IF(J30="","",IFERROR(J30*K30,0))</f>
        <v/>
      </c>
      <c r="M30" s="7">
        <f>IF(J30="","",IFERROR(J30+L30,0))</f>
        <v/>
      </c>
      <c r="N30" s="8">
        <f>IF(B30="","",IF(M30&gt;0,"Encaissé","À vérifier"))</f>
        <v/>
      </c>
      <c r="O30" s="8">
        <f>IF(B30="","",YEAR(B30)&amp;"-"&amp;TEXT(MONTH(B30),"00"))</f>
        <v/>
      </c>
      <c r="P30" s="4" t="n"/>
      <c r="Q30" s="8">
        <f>IF(B30="","",IF(D30="","Référence manquante",IF(COUNTIF($D$2:$D$101,D30)&gt;1,"Doublon","OK")))</f>
        <v/>
      </c>
    </row>
    <row r="31">
      <c r="A31" s="2" t="n"/>
      <c r="B31" s="3" t="n"/>
      <c r="C31" s="3" t="n"/>
      <c r="D31" s="4" t="n"/>
      <c r="E31" s="4" t="n"/>
      <c r="F31" s="2" t="n"/>
      <c r="G31" s="2" t="n"/>
      <c r="H31" s="4" t="n"/>
      <c r="I31" s="2" t="n"/>
      <c r="J31" s="5" t="n"/>
      <c r="K31" s="6" t="n"/>
      <c r="L31" s="10">
        <f>IF(J31="","",IFERROR(J31*K31,0))</f>
        <v/>
      </c>
      <c r="M31" s="10">
        <f>IF(J31="","",IFERROR(J31+L31,0))</f>
        <v/>
      </c>
      <c r="N31" s="11">
        <f>IF(B31="","",IF(M31&gt;0,"Encaissé","À vérifier"))</f>
        <v/>
      </c>
      <c r="O31" s="11">
        <f>IF(B31="","",YEAR(B31)&amp;"-"&amp;TEXT(MONTH(B31),"00"))</f>
        <v/>
      </c>
      <c r="P31" s="4" t="n"/>
      <c r="Q31" s="11">
        <f>IF(B31="","",IF(D31="","Référence manquante",IF(COUNTIF($D$2:$D$101,D31)&gt;1,"Doublon","OK")))</f>
        <v/>
      </c>
    </row>
    <row r="32">
      <c r="A32" s="2" t="n"/>
      <c r="B32" s="3" t="n"/>
      <c r="C32" s="3" t="n"/>
      <c r="D32" s="4" t="n"/>
      <c r="E32" s="4" t="n"/>
      <c r="F32" s="2" t="n"/>
      <c r="G32" s="2" t="n"/>
      <c r="H32" s="4" t="n"/>
      <c r="I32" s="2" t="n"/>
      <c r="J32" s="5" t="n"/>
      <c r="K32" s="6" t="n"/>
      <c r="L32" s="7">
        <f>IF(J32="","",IFERROR(J32*K32,0))</f>
        <v/>
      </c>
      <c r="M32" s="7">
        <f>IF(J32="","",IFERROR(J32+L32,0))</f>
        <v/>
      </c>
      <c r="N32" s="8">
        <f>IF(B32="","",IF(M32&gt;0,"Encaissé","À vérifier"))</f>
        <v/>
      </c>
      <c r="O32" s="8">
        <f>IF(B32="","",YEAR(B32)&amp;"-"&amp;TEXT(MONTH(B32),"00"))</f>
        <v/>
      </c>
      <c r="P32" s="4" t="n"/>
      <c r="Q32" s="8">
        <f>IF(B32="","",IF(D32="","Référence manquante",IF(COUNTIF($D$2:$D$101,D32)&gt;1,"Doublon","OK")))</f>
        <v/>
      </c>
    </row>
    <row r="33">
      <c r="A33" s="2" t="n"/>
      <c r="B33" s="3" t="n"/>
      <c r="C33" s="3" t="n"/>
      <c r="D33" s="4" t="n"/>
      <c r="E33" s="4" t="n"/>
      <c r="F33" s="2" t="n"/>
      <c r="G33" s="2" t="n"/>
      <c r="H33" s="4" t="n"/>
      <c r="I33" s="2" t="n"/>
      <c r="J33" s="5" t="n"/>
      <c r="K33" s="6" t="n"/>
      <c r="L33" s="10">
        <f>IF(J33="","",IFERROR(J33*K33,0))</f>
        <v/>
      </c>
      <c r="M33" s="10">
        <f>IF(J33="","",IFERROR(J33+L33,0))</f>
        <v/>
      </c>
      <c r="N33" s="11">
        <f>IF(B33="","",IF(M33&gt;0,"Encaissé","À vérifier"))</f>
        <v/>
      </c>
      <c r="O33" s="11">
        <f>IF(B33="","",YEAR(B33)&amp;"-"&amp;TEXT(MONTH(B33),"00"))</f>
        <v/>
      </c>
      <c r="P33" s="4" t="n"/>
      <c r="Q33" s="11">
        <f>IF(B33="","",IF(D33="","Référence manquante",IF(COUNTIF($D$2:$D$101,D33)&gt;1,"Doublon","OK")))</f>
        <v/>
      </c>
    </row>
    <row r="34">
      <c r="A34" s="2" t="n"/>
      <c r="B34" s="3" t="n"/>
      <c r="C34" s="3" t="n"/>
      <c r="D34" s="4" t="n"/>
      <c r="E34" s="4" t="n"/>
      <c r="F34" s="2" t="n"/>
      <c r="G34" s="2" t="n"/>
      <c r="H34" s="4" t="n"/>
      <c r="I34" s="2" t="n"/>
      <c r="J34" s="5" t="n"/>
      <c r="K34" s="6" t="n"/>
      <c r="L34" s="7">
        <f>IF(J34="","",IFERROR(J34*K34,0))</f>
        <v/>
      </c>
      <c r="M34" s="7">
        <f>IF(J34="","",IFERROR(J34+L34,0))</f>
        <v/>
      </c>
      <c r="N34" s="8">
        <f>IF(B34="","",IF(M34&gt;0,"Encaissé","À vérifier"))</f>
        <v/>
      </c>
      <c r="O34" s="8">
        <f>IF(B34="","",YEAR(B34)&amp;"-"&amp;TEXT(MONTH(B34),"00"))</f>
        <v/>
      </c>
      <c r="P34" s="4" t="n"/>
      <c r="Q34" s="8">
        <f>IF(B34="","",IF(D34="","Référence manquante",IF(COUNTIF($D$2:$D$101,D34)&gt;1,"Doublon","OK")))</f>
        <v/>
      </c>
    </row>
    <row r="35">
      <c r="A35" s="2" t="n"/>
      <c r="B35" s="3" t="n"/>
      <c r="C35" s="3" t="n"/>
      <c r="D35" s="4" t="n"/>
      <c r="E35" s="4" t="n"/>
      <c r="F35" s="2" t="n"/>
      <c r="G35" s="2" t="n"/>
      <c r="H35" s="4" t="n"/>
      <c r="I35" s="2" t="n"/>
      <c r="J35" s="5" t="n"/>
      <c r="K35" s="6" t="n"/>
      <c r="L35" s="10">
        <f>IF(J35="","",IFERROR(J35*K35,0))</f>
        <v/>
      </c>
      <c r="M35" s="10">
        <f>IF(J35="","",IFERROR(J35+L35,0))</f>
        <v/>
      </c>
      <c r="N35" s="11">
        <f>IF(B35="","",IF(M35&gt;0,"Encaissé","À vérifier"))</f>
        <v/>
      </c>
      <c r="O35" s="11">
        <f>IF(B35="","",YEAR(B35)&amp;"-"&amp;TEXT(MONTH(B35),"00"))</f>
        <v/>
      </c>
      <c r="P35" s="4" t="n"/>
      <c r="Q35" s="11">
        <f>IF(B35="","",IF(D35="","Référence manquante",IF(COUNTIF($D$2:$D$101,D35)&gt;1,"Doublon","OK")))</f>
        <v/>
      </c>
    </row>
    <row r="36">
      <c r="A36" s="2" t="n"/>
      <c r="B36" s="3" t="n"/>
      <c r="C36" s="3" t="n"/>
      <c r="D36" s="4" t="n"/>
      <c r="E36" s="4" t="n"/>
      <c r="F36" s="2" t="n"/>
      <c r="G36" s="2" t="n"/>
      <c r="H36" s="4" t="n"/>
      <c r="I36" s="2" t="n"/>
      <c r="J36" s="5" t="n"/>
      <c r="K36" s="6" t="n"/>
      <c r="L36" s="7">
        <f>IF(J36="","",IFERROR(J36*K36,0))</f>
        <v/>
      </c>
      <c r="M36" s="7">
        <f>IF(J36="","",IFERROR(J36+L36,0))</f>
        <v/>
      </c>
      <c r="N36" s="8">
        <f>IF(B36="","",IF(M36&gt;0,"Encaissé","À vérifier"))</f>
        <v/>
      </c>
      <c r="O36" s="8">
        <f>IF(B36="","",YEAR(B36)&amp;"-"&amp;TEXT(MONTH(B36),"00"))</f>
        <v/>
      </c>
      <c r="P36" s="4" t="n"/>
      <c r="Q36" s="8">
        <f>IF(B36="","",IF(D36="","Référence manquante",IF(COUNTIF($D$2:$D$101,D36)&gt;1,"Doublon","OK")))</f>
        <v/>
      </c>
    </row>
    <row r="37">
      <c r="A37" s="2" t="n"/>
      <c r="B37" s="3" t="n"/>
      <c r="C37" s="3" t="n"/>
      <c r="D37" s="4" t="n"/>
      <c r="E37" s="4" t="n"/>
      <c r="F37" s="2" t="n"/>
      <c r="G37" s="2" t="n"/>
      <c r="H37" s="4" t="n"/>
      <c r="I37" s="2" t="n"/>
      <c r="J37" s="5" t="n"/>
      <c r="K37" s="6" t="n"/>
      <c r="L37" s="10">
        <f>IF(J37="","",IFERROR(J37*K37,0))</f>
        <v/>
      </c>
      <c r="M37" s="10">
        <f>IF(J37="","",IFERROR(J37+L37,0))</f>
        <v/>
      </c>
      <c r="N37" s="11">
        <f>IF(B37="","",IF(M37&gt;0,"Encaissé","À vérifier"))</f>
        <v/>
      </c>
      <c r="O37" s="11">
        <f>IF(B37="","",YEAR(B37)&amp;"-"&amp;TEXT(MONTH(B37),"00"))</f>
        <v/>
      </c>
      <c r="P37" s="4" t="n"/>
      <c r="Q37" s="11">
        <f>IF(B37="","",IF(D37="","Référence manquante",IF(COUNTIF($D$2:$D$101,D37)&gt;1,"Doublon","OK")))</f>
        <v/>
      </c>
    </row>
    <row r="38">
      <c r="A38" s="2" t="n"/>
      <c r="B38" s="3" t="n"/>
      <c r="C38" s="3" t="n"/>
      <c r="D38" s="4" t="n"/>
      <c r="E38" s="4" t="n"/>
      <c r="F38" s="2" t="n"/>
      <c r="G38" s="2" t="n"/>
      <c r="H38" s="4" t="n"/>
      <c r="I38" s="2" t="n"/>
      <c r="J38" s="5" t="n"/>
      <c r="K38" s="6" t="n"/>
      <c r="L38" s="7">
        <f>IF(J38="","",IFERROR(J38*K38,0))</f>
        <v/>
      </c>
      <c r="M38" s="7">
        <f>IF(J38="","",IFERROR(J38+L38,0))</f>
        <v/>
      </c>
      <c r="N38" s="8">
        <f>IF(B38="","",IF(M38&gt;0,"Encaissé","À vérifier"))</f>
        <v/>
      </c>
      <c r="O38" s="8">
        <f>IF(B38="","",YEAR(B38)&amp;"-"&amp;TEXT(MONTH(B38),"00"))</f>
        <v/>
      </c>
      <c r="P38" s="4" t="n"/>
      <c r="Q38" s="8">
        <f>IF(B38="","",IF(D38="","Référence manquante",IF(COUNTIF($D$2:$D$101,D38)&gt;1,"Doublon","OK")))</f>
        <v/>
      </c>
    </row>
    <row r="39">
      <c r="A39" s="2" t="n"/>
      <c r="B39" s="3" t="n"/>
      <c r="C39" s="3" t="n"/>
      <c r="D39" s="4" t="n"/>
      <c r="E39" s="4" t="n"/>
      <c r="F39" s="2" t="n"/>
      <c r="G39" s="2" t="n"/>
      <c r="H39" s="4" t="n"/>
      <c r="I39" s="2" t="n"/>
      <c r="J39" s="5" t="n"/>
      <c r="K39" s="6" t="n"/>
      <c r="L39" s="10">
        <f>IF(J39="","",IFERROR(J39*K39,0))</f>
        <v/>
      </c>
      <c r="M39" s="10">
        <f>IF(J39="","",IFERROR(J39+L39,0))</f>
        <v/>
      </c>
      <c r="N39" s="11">
        <f>IF(B39="","",IF(M39&gt;0,"Encaissé","À vérifier"))</f>
        <v/>
      </c>
      <c r="O39" s="11">
        <f>IF(B39="","",YEAR(B39)&amp;"-"&amp;TEXT(MONTH(B39),"00"))</f>
        <v/>
      </c>
      <c r="P39" s="4" t="n"/>
      <c r="Q39" s="11">
        <f>IF(B39="","",IF(D39="","Référence manquante",IF(COUNTIF($D$2:$D$101,D39)&gt;1,"Doublon","OK")))</f>
        <v/>
      </c>
    </row>
    <row r="40">
      <c r="A40" s="2" t="n"/>
      <c r="B40" s="3" t="n"/>
      <c r="C40" s="3" t="n"/>
      <c r="D40" s="4" t="n"/>
      <c r="E40" s="4" t="n"/>
      <c r="F40" s="2" t="n"/>
      <c r="G40" s="2" t="n"/>
      <c r="H40" s="4" t="n"/>
      <c r="I40" s="2" t="n"/>
      <c r="J40" s="5" t="n"/>
      <c r="K40" s="6" t="n"/>
      <c r="L40" s="7">
        <f>IF(J40="","",IFERROR(J40*K40,0))</f>
        <v/>
      </c>
      <c r="M40" s="7">
        <f>IF(J40="","",IFERROR(J40+L40,0))</f>
        <v/>
      </c>
      <c r="N40" s="8">
        <f>IF(B40="","",IF(M40&gt;0,"Encaissé","À vérifier"))</f>
        <v/>
      </c>
      <c r="O40" s="8">
        <f>IF(B40="","",YEAR(B40)&amp;"-"&amp;TEXT(MONTH(B40),"00"))</f>
        <v/>
      </c>
      <c r="P40" s="4" t="n"/>
      <c r="Q40" s="8">
        <f>IF(B40="","",IF(D40="","Référence manquante",IF(COUNTIF($D$2:$D$101,D40)&gt;1,"Doublon","OK")))</f>
        <v/>
      </c>
    </row>
    <row r="41">
      <c r="A41" s="2" t="n"/>
      <c r="B41" s="3" t="n"/>
      <c r="C41" s="3" t="n"/>
      <c r="D41" s="4" t="n"/>
      <c r="E41" s="4" t="n"/>
      <c r="F41" s="2" t="n"/>
      <c r="G41" s="2" t="n"/>
      <c r="H41" s="4" t="n"/>
      <c r="I41" s="2" t="n"/>
      <c r="J41" s="5" t="n"/>
      <c r="K41" s="6" t="n"/>
      <c r="L41" s="10">
        <f>IF(J41="","",IFERROR(J41*K41,0))</f>
        <v/>
      </c>
      <c r="M41" s="10">
        <f>IF(J41="","",IFERROR(J41+L41,0))</f>
        <v/>
      </c>
      <c r="N41" s="11">
        <f>IF(B41="","",IF(M41&gt;0,"Encaissé","À vérifier"))</f>
        <v/>
      </c>
      <c r="O41" s="11">
        <f>IF(B41="","",YEAR(B41)&amp;"-"&amp;TEXT(MONTH(B41),"00"))</f>
        <v/>
      </c>
      <c r="P41" s="4" t="n"/>
      <c r="Q41" s="11">
        <f>IF(B41="","",IF(D41="","Référence manquante",IF(COUNTIF($D$2:$D$101,D41)&gt;1,"Doublon","OK")))</f>
        <v/>
      </c>
    </row>
    <row r="42">
      <c r="A42" s="2" t="n"/>
      <c r="B42" s="3" t="n"/>
      <c r="C42" s="3" t="n"/>
      <c r="D42" s="4" t="n"/>
      <c r="E42" s="4" t="n"/>
      <c r="F42" s="2" t="n"/>
      <c r="G42" s="2" t="n"/>
      <c r="H42" s="4" t="n"/>
      <c r="I42" s="2" t="n"/>
      <c r="J42" s="5" t="n"/>
      <c r="K42" s="6" t="n"/>
      <c r="L42" s="7">
        <f>IF(J42="","",IFERROR(J42*K42,0))</f>
        <v/>
      </c>
      <c r="M42" s="7">
        <f>IF(J42="","",IFERROR(J42+L42,0))</f>
        <v/>
      </c>
      <c r="N42" s="8">
        <f>IF(B42="","",IF(M42&gt;0,"Encaissé","À vérifier"))</f>
        <v/>
      </c>
      <c r="O42" s="8">
        <f>IF(B42="","",YEAR(B42)&amp;"-"&amp;TEXT(MONTH(B42),"00"))</f>
        <v/>
      </c>
      <c r="P42" s="4" t="n"/>
      <c r="Q42" s="8">
        <f>IF(B42="","",IF(D42="","Référence manquante",IF(COUNTIF($D$2:$D$101,D42)&gt;1,"Doublon","OK")))</f>
        <v/>
      </c>
    </row>
    <row r="43">
      <c r="A43" s="2" t="n"/>
      <c r="B43" s="3" t="n"/>
      <c r="C43" s="3" t="n"/>
      <c r="D43" s="4" t="n"/>
      <c r="E43" s="4" t="n"/>
      <c r="F43" s="2" t="n"/>
      <c r="G43" s="2" t="n"/>
      <c r="H43" s="4" t="n"/>
      <c r="I43" s="2" t="n"/>
      <c r="J43" s="5" t="n"/>
      <c r="K43" s="6" t="n"/>
      <c r="L43" s="10">
        <f>IF(J43="","",IFERROR(J43*K43,0))</f>
        <v/>
      </c>
      <c r="M43" s="10">
        <f>IF(J43="","",IFERROR(J43+L43,0))</f>
        <v/>
      </c>
      <c r="N43" s="11">
        <f>IF(B43="","",IF(M43&gt;0,"Encaissé","À vérifier"))</f>
        <v/>
      </c>
      <c r="O43" s="11">
        <f>IF(B43="","",YEAR(B43)&amp;"-"&amp;TEXT(MONTH(B43),"00"))</f>
        <v/>
      </c>
      <c r="P43" s="4" t="n"/>
      <c r="Q43" s="11">
        <f>IF(B43="","",IF(D43="","Référence manquante",IF(COUNTIF($D$2:$D$101,D43)&gt;1,"Doublon","OK")))</f>
        <v/>
      </c>
    </row>
    <row r="44">
      <c r="A44" s="2" t="n"/>
      <c r="B44" s="3" t="n"/>
      <c r="C44" s="3" t="n"/>
      <c r="D44" s="4" t="n"/>
      <c r="E44" s="4" t="n"/>
      <c r="F44" s="2" t="n"/>
      <c r="G44" s="2" t="n"/>
      <c r="H44" s="4" t="n"/>
      <c r="I44" s="2" t="n"/>
      <c r="J44" s="5" t="n"/>
      <c r="K44" s="6" t="n"/>
      <c r="L44" s="7">
        <f>IF(J44="","",IFERROR(J44*K44,0))</f>
        <v/>
      </c>
      <c r="M44" s="7">
        <f>IF(J44="","",IFERROR(J44+L44,0))</f>
        <v/>
      </c>
      <c r="N44" s="8">
        <f>IF(B44="","",IF(M44&gt;0,"Encaissé","À vérifier"))</f>
        <v/>
      </c>
      <c r="O44" s="8">
        <f>IF(B44="","",YEAR(B44)&amp;"-"&amp;TEXT(MONTH(B44),"00"))</f>
        <v/>
      </c>
      <c r="P44" s="4" t="n"/>
      <c r="Q44" s="8">
        <f>IF(B44="","",IF(D44="","Référence manquante",IF(COUNTIF($D$2:$D$101,D44)&gt;1,"Doublon","OK")))</f>
        <v/>
      </c>
    </row>
    <row r="45">
      <c r="A45" s="2" t="n"/>
      <c r="B45" s="3" t="n"/>
      <c r="C45" s="3" t="n"/>
      <c r="D45" s="4" t="n"/>
      <c r="E45" s="4" t="n"/>
      <c r="F45" s="2" t="n"/>
      <c r="G45" s="2" t="n"/>
      <c r="H45" s="4" t="n"/>
      <c r="I45" s="2" t="n"/>
      <c r="J45" s="5" t="n"/>
      <c r="K45" s="6" t="n"/>
      <c r="L45" s="10">
        <f>IF(J45="","",IFERROR(J45*K45,0))</f>
        <v/>
      </c>
      <c r="M45" s="10">
        <f>IF(J45="","",IFERROR(J45+L45,0))</f>
        <v/>
      </c>
      <c r="N45" s="11">
        <f>IF(B45="","",IF(M45&gt;0,"Encaissé","À vérifier"))</f>
        <v/>
      </c>
      <c r="O45" s="11">
        <f>IF(B45="","",YEAR(B45)&amp;"-"&amp;TEXT(MONTH(B45),"00"))</f>
        <v/>
      </c>
      <c r="P45" s="4" t="n"/>
      <c r="Q45" s="11">
        <f>IF(B45="","",IF(D45="","Référence manquante",IF(COUNTIF($D$2:$D$101,D45)&gt;1,"Doublon","OK")))</f>
        <v/>
      </c>
    </row>
    <row r="46">
      <c r="A46" s="2" t="n"/>
      <c r="B46" s="3" t="n"/>
      <c r="C46" s="3" t="n"/>
      <c r="D46" s="4" t="n"/>
      <c r="E46" s="4" t="n"/>
      <c r="F46" s="2" t="n"/>
      <c r="G46" s="2" t="n"/>
      <c r="H46" s="4" t="n"/>
      <c r="I46" s="2" t="n"/>
      <c r="J46" s="5" t="n"/>
      <c r="K46" s="6" t="n"/>
      <c r="L46" s="7">
        <f>IF(J46="","",IFERROR(J46*K46,0))</f>
        <v/>
      </c>
      <c r="M46" s="7">
        <f>IF(J46="","",IFERROR(J46+L46,0))</f>
        <v/>
      </c>
      <c r="N46" s="8">
        <f>IF(B46="","",IF(M46&gt;0,"Encaissé","À vérifier"))</f>
        <v/>
      </c>
      <c r="O46" s="8">
        <f>IF(B46="","",YEAR(B46)&amp;"-"&amp;TEXT(MONTH(B46),"00"))</f>
        <v/>
      </c>
      <c r="P46" s="4" t="n"/>
      <c r="Q46" s="8">
        <f>IF(B46="","",IF(D46="","Référence manquante",IF(COUNTIF($D$2:$D$101,D46)&gt;1,"Doublon","OK")))</f>
        <v/>
      </c>
    </row>
    <row r="47">
      <c r="A47" s="2" t="n"/>
      <c r="B47" s="3" t="n"/>
      <c r="C47" s="3" t="n"/>
      <c r="D47" s="4" t="n"/>
      <c r="E47" s="4" t="n"/>
      <c r="F47" s="2" t="n"/>
      <c r="G47" s="2" t="n"/>
      <c r="H47" s="4" t="n"/>
      <c r="I47" s="2" t="n"/>
      <c r="J47" s="5" t="n"/>
      <c r="K47" s="6" t="n"/>
      <c r="L47" s="10">
        <f>IF(J47="","",IFERROR(J47*K47,0))</f>
        <v/>
      </c>
      <c r="M47" s="10">
        <f>IF(J47="","",IFERROR(J47+L47,0))</f>
        <v/>
      </c>
      <c r="N47" s="11">
        <f>IF(B47="","",IF(M47&gt;0,"Encaissé","À vérifier"))</f>
        <v/>
      </c>
      <c r="O47" s="11">
        <f>IF(B47="","",YEAR(B47)&amp;"-"&amp;TEXT(MONTH(B47),"00"))</f>
        <v/>
      </c>
      <c r="P47" s="4" t="n"/>
      <c r="Q47" s="11">
        <f>IF(B47="","",IF(D47="","Référence manquante",IF(COUNTIF($D$2:$D$101,D47)&gt;1,"Doublon","OK")))</f>
        <v/>
      </c>
    </row>
    <row r="48">
      <c r="A48" s="2" t="n"/>
      <c r="B48" s="3" t="n"/>
      <c r="C48" s="3" t="n"/>
      <c r="D48" s="4" t="n"/>
      <c r="E48" s="4" t="n"/>
      <c r="F48" s="2" t="n"/>
      <c r="G48" s="2" t="n"/>
      <c r="H48" s="4" t="n"/>
      <c r="I48" s="2" t="n"/>
      <c r="J48" s="5" t="n"/>
      <c r="K48" s="6" t="n"/>
      <c r="L48" s="7">
        <f>IF(J48="","",IFERROR(J48*K48,0))</f>
        <v/>
      </c>
      <c r="M48" s="7">
        <f>IF(J48="","",IFERROR(J48+L48,0))</f>
        <v/>
      </c>
      <c r="N48" s="8">
        <f>IF(B48="","",IF(M48&gt;0,"Encaissé","À vérifier"))</f>
        <v/>
      </c>
      <c r="O48" s="8">
        <f>IF(B48="","",YEAR(B48)&amp;"-"&amp;TEXT(MONTH(B48),"00"))</f>
        <v/>
      </c>
      <c r="P48" s="4" t="n"/>
      <c r="Q48" s="8">
        <f>IF(B48="","",IF(D48="","Référence manquante",IF(COUNTIF($D$2:$D$101,D48)&gt;1,"Doublon","OK")))</f>
        <v/>
      </c>
    </row>
    <row r="49">
      <c r="A49" s="2" t="n"/>
      <c r="B49" s="3" t="n"/>
      <c r="C49" s="3" t="n"/>
      <c r="D49" s="4" t="n"/>
      <c r="E49" s="4" t="n"/>
      <c r="F49" s="2" t="n"/>
      <c r="G49" s="2" t="n"/>
      <c r="H49" s="4" t="n"/>
      <c r="I49" s="2" t="n"/>
      <c r="J49" s="5" t="n"/>
      <c r="K49" s="6" t="n"/>
      <c r="L49" s="10">
        <f>IF(J49="","",IFERROR(J49*K49,0))</f>
        <v/>
      </c>
      <c r="M49" s="10">
        <f>IF(J49="","",IFERROR(J49+L49,0))</f>
        <v/>
      </c>
      <c r="N49" s="11">
        <f>IF(B49="","",IF(M49&gt;0,"Encaissé","À vérifier"))</f>
        <v/>
      </c>
      <c r="O49" s="11">
        <f>IF(B49="","",YEAR(B49)&amp;"-"&amp;TEXT(MONTH(B49),"00"))</f>
        <v/>
      </c>
      <c r="P49" s="4" t="n"/>
      <c r="Q49" s="11">
        <f>IF(B49="","",IF(D49="","Référence manquante",IF(COUNTIF($D$2:$D$101,D49)&gt;1,"Doublon","OK")))</f>
        <v/>
      </c>
    </row>
    <row r="50">
      <c r="A50" s="2" t="n"/>
      <c r="B50" s="3" t="n"/>
      <c r="C50" s="3" t="n"/>
      <c r="D50" s="4" t="n"/>
      <c r="E50" s="4" t="n"/>
      <c r="F50" s="2" t="n"/>
      <c r="G50" s="2" t="n"/>
      <c r="H50" s="4" t="n"/>
      <c r="I50" s="2" t="n"/>
      <c r="J50" s="5" t="n"/>
      <c r="K50" s="6" t="n"/>
      <c r="L50" s="7">
        <f>IF(J50="","",IFERROR(J50*K50,0))</f>
        <v/>
      </c>
      <c r="M50" s="7">
        <f>IF(J50="","",IFERROR(J50+L50,0))</f>
        <v/>
      </c>
      <c r="N50" s="8">
        <f>IF(B50="","",IF(M50&gt;0,"Encaissé","À vérifier"))</f>
        <v/>
      </c>
      <c r="O50" s="8">
        <f>IF(B50="","",YEAR(B50)&amp;"-"&amp;TEXT(MONTH(B50),"00"))</f>
        <v/>
      </c>
      <c r="P50" s="4" t="n"/>
      <c r="Q50" s="8">
        <f>IF(B50="","",IF(D50="","Référence manquante",IF(COUNTIF($D$2:$D$101,D50)&gt;1,"Doublon","OK")))</f>
        <v/>
      </c>
    </row>
    <row r="51">
      <c r="A51" s="2" t="n"/>
      <c r="B51" s="3" t="n"/>
      <c r="C51" s="3" t="n"/>
      <c r="D51" s="4" t="n"/>
      <c r="E51" s="4" t="n"/>
      <c r="F51" s="2" t="n"/>
      <c r="G51" s="2" t="n"/>
      <c r="H51" s="4" t="n"/>
      <c r="I51" s="2" t="n"/>
      <c r="J51" s="5" t="n"/>
      <c r="K51" s="6" t="n"/>
      <c r="L51" s="10">
        <f>IF(J51="","",IFERROR(J51*K51,0))</f>
        <v/>
      </c>
      <c r="M51" s="10">
        <f>IF(J51="","",IFERROR(J51+L51,0))</f>
        <v/>
      </c>
      <c r="N51" s="11">
        <f>IF(B51="","",IF(M51&gt;0,"Encaissé","À vérifier"))</f>
        <v/>
      </c>
      <c r="O51" s="11">
        <f>IF(B51="","",YEAR(B51)&amp;"-"&amp;TEXT(MONTH(B51),"00"))</f>
        <v/>
      </c>
      <c r="P51" s="4" t="n"/>
      <c r="Q51" s="11">
        <f>IF(B51="","",IF(D51="","Référence manquante",IF(COUNTIF($D$2:$D$101,D51)&gt;1,"Doublon","OK")))</f>
        <v/>
      </c>
    </row>
    <row r="52">
      <c r="A52" s="2" t="n"/>
      <c r="B52" s="3" t="n"/>
      <c r="C52" s="3" t="n"/>
      <c r="D52" s="4" t="n"/>
      <c r="E52" s="4" t="n"/>
      <c r="F52" s="2" t="n"/>
      <c r="G52" s="2" t="n"/>
      <c r="H52" s="4" t="n"/>
      <c r="I52" s="2" t="n"/>
      <c r="J52" s="5" t="n"/>
      <c r="K52" s="6" t="n"/>
      <c r="L52" s="7">
        <f>IF(J52="","",IFERROR(J52*K52,0))</f>
        <v/>
      </c>
      <c r="M52" s="7">
        <f>IF(J52="","",IFERROR(J52+L52,0))</f>
        <v/>
      </c>
      <c r="N52" s="8">
        <f>IF(B52="","",IF(M52&gt;0,"Encaissé","À vérifier"))</f>
        <v/>
      </c>
      <c r="O52" s="8">
        <f>IF(B52="","",YEAR(B52)&amp;"-"&amp;TEXT(MONTH(B52),"00"))</f>
        <v/>
      </c>
      <c r="P52" s="4" t="n"/>
      <c r="Q52" s="8">
        <f>IF(B52="","",IF(D52="","Référence manquante",IF(COUNTIF($D$2:$D$101,D52)&gt;1,"Doublon","OK")))</f>
        <v/>
      </c>
    </row>
    <row r="53">
      <c r="A53" s="2" t="n"/>
      <c r="B53" s="3" t="n"/>
      <c r="C53" s="3" t="n"/>
      <c r="D53" s="4" t="n"/>
      <c r="E53" s="4" t="n"/>
      <c r="F53" s="2" t="n"/>
      <c r="G53" s="2" t="n"/>
      <c r="H53" s="4" t="n"/>
      <c r="I53" s="2" t="n"/>
      <c r="J53" s="5" t="n"/>
      <c r="K53" s="6" t="n"/>
      <c r="L53" s="10">
        <f>IF(J53="","",IFERROR(J53*K53,0))</f>
        <v/>
      </c>
      <c r="M53" s="10">
        <f>IF(J53="","",IFERROR(J53+L53,0))</f>
        <v/>
      </c>
      <c r="N53" s="11">
        <f>IF(B53="","",IF(M53&gt;0,"Encaissé","À vérifier"))</f>
        <v/>
      </c>
      <c r="O53" s="11">
        <f>IF(B53="","",YEAR(B53)&amp;"-"&amp;TEXT(MONTH(B53),"00"))</f>
        <v/>
      </c>
      <c r="P53" s="4" t="n"/>
      <c r="Q53" s="11">
        <f>IF(B53="","",IF(D53="","Référence manquante",IF(COUNTIF($D$2:$D$101,D53)&gt;1,"Doublon","OK")))</f>
        <v/>
      </c>
    </row>
    <row r="54">
      <c r="A54" s="2" t="n"/>
      <c r="B54" s="3" t="n"/>
      <c r="C54" s="3" t="n"/>
      <c r="D54" s="4" t="n"/>
      <c r="E54" s="4" t="n"/>
      <c r="F54" s="2" t="n"/>
      <c r="G54" s="2" t="n"/>
      <c r="H54" s="4" t="n"/>
      <c r="I54" s="2" t="n"/>
      <c r="J54" s="5" t="n"/>
      <c r="K54" s="6" t="n"/>
      <c r="L54" s="7">
        <f>IF(J54="","",IFERROR(J54*K54,0))</f>
        <v/>
      </c>
      <c r="M54" s="7">
        <f>IF(J54="","",IFERROR(J54+L54,0))</f>
        <v/>
      </c>
      <c r="N54" s="8">
        <f>IF(B54="","",IF(M54&gt;0,"Encaissé","À vérifier"))</f>
        <v/>
      </c>
      <c r="O54" s="8">
        <f>IF(B54="","",YEAR(B54)&amp;"-"&amp;TEXT(MONTH(B54),"00"))</f>
        <v/>
      </c>
      <c r="P54" s="4" t="n"/>
      <c r="Q54" s="8">
        <f>IF(B54="","",IF(D54="","Référence manquante",IF(COUNTIF($D$2:$D$101,D54)&gt;1,"Doublon","OK")))</f>
        <v/>
      </c>
    </row>
    <row r="55">
      <c r="A55" s="2" t="n"/>
      <c r="B55" s="3" t="n"/>
      <c r="C55" s="3" t="n"/>
      <c r="D55" s="4" t="n"/>
      <c r="E55" s="4" t="n"/>
      <c r="F55" s="2" t="n"/>
      <c r="G55" s="2" t="n"/>
      <c r="H55" s="4" t="n"/>
      <c r="I55" s="2" t="n"/>
      <c r="J55" s="5" t="n"/>
      <c r="K55" s="6" t="n"/>
      <c r="L55" s="10">
        <f>IF(J55="","",IFERROR(J55*K55,0))</f>
        <v/>
      </c>
      <c r="M55" s="10">
        <f>IF(J55="","",IFERROR(J55+L55,0))</f>
        <v/>
      </c>
      <c r="N55" s="11">
        <f>IF(B55="","",IF(M55&gt;0,"Encaissé","À vérifier"))</f>
        <v/>
      </c>
      <c r="O55" s="11">
        <f>IF(B55="","",YEAR(B55)&amp;"-"&amp;TEXT(MONTH(B55),"00"))</f>
        <v/>
      </c>
      <c r="P55" s="4" t="n"/>
      <c r="Q55" s="11">
        <f>IF(B55="","",IF(D55="","Référence manquante",IF(COUNTIF($D$2:$D$101,D55)&gt;1,"Doublon","OK")))</f>
        <v/>
      </c>
    </row>
    <row r="56">
      <c r="A56" s="2" t="n"/>
      <c r="B56" s="3" t="n"/>
      <c r="C56" s="3" t="n"/>
      <c r="D56" s="4" t="n"/>
      <c r="E56" s="4" t="n"/>
      <c r="F56" s="2" t="n"/>
      <c r="G56" s="2" t="n"/>
      <c r="H56" s="4" t="n"/>
      <c r="I56" s="2" t="n"/>
      <c r="J56" s="5" t="n"/>
      <c r="K56" s="6" t="n"/>
      <c r="L56" s="7">
        <f>IF(J56="","",IFERROR(J56*K56,0))</f>
        <v/>
      </c>
      <c r="M56" s="7">
        <f>IF(J56="","",IFERROR(J56+L56,0))</f>
        <v/>
      </c>
      <c r="N56" s="8">
        <f>IF(B56="","",IF(M56&gt;0,"Encaissé","À vérifier"))</f>
        <v/>
      </c>
      <c r="O56" s="8">
        <f>IF(B56="","",YEAR(B56)&amp;"-"&amp;TEXT(MONTH(B56),"00"))</f>
        <v/>
      </c>
      <c r="P56" s="4" t="n"/>
      <c r="Q56" s="8">
        <f>IF(B56="","",IF(D56="","Référence manquante",IF(COUNTIF($D$2:$D$101,D56)&gt;1,"Doublon","OK")))</f>
        <v/>
      </c>
    </row>
    <row r="57">
      <c r="A57" s="2" t="n"/>
      <c r="B57" s="3" t="n"/>
      <c r="C57" s="3" t="n"/>
      <c r="D57" s="4" t="n"/>
      <c r="E57" s="4" t="n"/>
      <c r="F57" s="2" t="n"/>
      <c r="G57" s="2" t="n"/>
      <c r="H57" s="4" t="n"/>
      <c r="I57" s="2" t="n"/>
      <c r="J57" s="5" t="n"/>
      <c r="K57" s="6" t="n"/>
      <c r="L57" s="10">
        <f>IF(J57="","",IFERROR(J57*K57,0))</f>
        <v/>
      </c>
      <c r="M57" s="10">
        <f>IF(J57="","",IFERROR(J57+L57,0))</f>
        <v/>
      </c>
      <c r="N57" s="11">
        <f>IF(B57="","",IF(M57&gt;0,"Encaissé","À vérifier"))</f>
        <v/>
      </c>
      <c r="O57" s="11">
        <f>IF(B57="","",YEAR(B57)&amp;"-"&amp;TEXT(MONTH(B57),"00"))</f>
        <v/>
      </c>
      <c r="P57" s="4" t="n"/>
      <c r="Q57" s="11">
        <f>IF(B57="","",IF(D57="","Référence manquante",IF(COUNTIF($D$2:$D$101,D57)&gt;1,"Doublon","OK")))</f>
        <v/>
      </c>
    </row>
    <row r="58">
      <c r="A58" s="2" t="n"/>
      <c r="B58" s="3" t="n"/>
      <c r="C58" s="3" t="n"/>
      <c r="D58" s="4" t="n"/>
      <c r="E58" s="4" t="n"/>
      <c r="F58" s="2" t="n"/>
      <c r="G58" s="2" t="n"/>
      <c r="H58" s="4" t="n"/>
      <c r="I58" s="2" t="n"/>
      <c r="J58" s="5" t="n"/>
      <c r="K58" s="6" t="n"/>
      <c r="L58" s="7">
        <f>IF(J58="","",IFERROR(J58*K58,0))</f>
        <v/>
      </c>
      <c r="M58" s="7">
        <f>IF(J58="","",IFERROR(J58+L58,0))</f>
        <v/>
      </c>
      <c r="N58" s="8">
        <f>IF(B58="","",IF(M58&gt;0,"Encaissé","À vérifier"))</f>
        <v/>
      </c>
      <c r="O58" s="8">
        <f>IF(B58="","",YEAR(B58)&amp;"-"&amp;TEXT(MONTH(B58),"00"))</f>
        <v/>
      </c>
      <c r="P58" s="4" t="n"/>
      <c r="Q58" s="8">
        <f>IF(B58="","",IF(D58="","Référence manquante",IF(COUNTIF($D$2:$D$101,D58)&gt;1,"Doublon","OK")))</f>
        <v/>
      </c>
    </row>
    <row r="59">
      <c r="A59" s="2" t="n"/>
      <c r="B59" s="3" t="n"/>
      <c r="C59" s="3" t="n"/>
      <c r="D59" s="4" t="n"/>
      <c r="E59" s="4" t="n"/>
      <c r="F59" s="2" t="n"/>
      <c r="G59" s="2" t="n"/>
      <c r="H59" s="4" t="n"/>
      <c r="I59" s="2" t="n"/>
      <c r="J59" s="5" t="n"/>
      <c r="K59" s="6" t="n"/>
      <c r="L59" s="10">
        <f>IF(J59="","",IFERROR(J59*K59,0))</f>
        <v/>
      </c>
      <c r="M59" s="10">
        <f>IF(J59="","",IFERROR(J59+L59,0))</f>
        <v/>
      </c>
      <c r="N59" s="11">
        <f>IF(B59="","",IF(M59&gt;0,"Encaissé","À vérifier"))</f>
        <v/>
      </c>
      <c r="O59" s="11">
        <f>IF(B59="","",YEAR(B59)&amp;"-"&amp;TEXT(MONTH(B59),"00"))</f>
        <v/>
      </c>
      <c r="P59" s="4" t="n"/>
      <c r="Q59" s="11">
        <f>IF(B59="","",IF(D59="","Référence manquante",IF(COUNTIF($D$2:$D$101,D59)&gt;1,"Doublon","OK")))</f>
        <v/>
      </c>
    </row>
    <row r="60">
      <c r="A60" s="2" t="n"/>
      <c r="B60" s="3" t="n"/>
      <c r="C60" s="3" t="n"/>
      <c r="D60" s="4" t="n"/>
      <c r="E60" s="4" t="n"/>
      <c r="F60" s="2" t="n"/>
      <c r="G60" s="2" t="n"/>
      <c r="H60" s="4" t="n"/>
      <c r="I60" s="2" t="n"/>
      <c r="J60" s="5" t="n"/>
      <c r="K60" s="6" t="n"/>
      <c r="L60" s="7">
        <f>IF(J60="","",IFERROR(J60*K60,0))</f>
        <v/>
      </c>
      <c r="M60" s="7">
        <f>IF(J60="","",IFERROR(J60+L60,0))</f>
        <v/>
      </c>
      <c r="N60" s="8">
        <f>IF(B60="","",IF(M60&gt;0,"Encaissé","À vérifier"))</f>
        <v/>
      </c>
      <c r="O60" s="8">
        <f>IF(B60="","",YEAR(B60)&amp;"-"&amp;TEXT(MONTH(B60),"00"))</f>
        <v/>
      </c>
      <c r="P60" s="4" t="n"/>
      <c r="Q60" s="8">
        <f>IF(B60="","",IF(D60="","Référence manquante",IF(COUNTIF($D$2:$D$101,D60)&gt;1,"Doublon","OK")))</f>
        <v/>
      </c>
    </row>
    <row r="61">
      <c r="A61" s="2" t="n"/>
      <c r="B61" s="3" t="n"/>
      <c r="C61" s="3" t="n"/>
      <c r="D61" s="4" t="n"/>
      <c r="E61" s="4" t="n"/>
      <c r="F61" s="2" t="n"/>
      <c r="G61" s="2" t="n"/>
      <c r="H61" s="4" t="n"/>
      <c r="I61" s="2" t="n"/>
      <c r="J61" s="5" t="n"/>
      <c r="K61" s="6" t="n"/>
      <c r="L61" s="10">
        <f>IF(J61="","",IFERROR(J61*K61,0))</f>
        <v/>
      </c>
      <c r="M61" s="10">
        <f>IF(J61="","",IFERROR(J61+L61,0))</f>
        <v/>
      </c>
      <c r="N61" s="11">
        <f>IF(B61="","",IF(M61&gt;0,"Encaissé","À vérifier"))</f>
        <v/>
      </c>
      <c r="O61" s="11">
        <f>IF(B61="","",YEAR(B61)&amp;"-"&amp;TEXT(MONTH(B61),"00"))</f>
        <v/>
      </c>
      <c r="P61" s="4" t="n"/>
      <c r="Q61" s="11">
        <f>IF(B61="","",IF(D61="","Référence manquante",IF(COUNTIF($D$2:$D$101,D61)&gt;1,"Doublon","OK")))</f>
        <v/>
      </c>
    </row>
    <row r="62">
      <c r="A62" s="2" t="n"/>
      <c r="B62" s="3" t="n"/>
      <c r="C62" s="3" t="n"/>
      <c r="D62" s="4" t="n"/>
      <c r="E62" s="4" t="n"/>
      <c r="F62" s="2" t="n"/>
      <c r="G62" s="2" t="n"/>
      <c r="H62" s="4" t="n"/>
      <c r="I62" s="2" t="n"/>
      <c r="J62" s="5" t="n"/>
      <c r="K62" s="6" t="n"/>
      <c r="L62" s="7">
        <f>IF(J62="","",IFERROR(J62*K62,0))</f>
        <v/>
      </c>
      <c r="M62" s="7">
        <f>IF(J62="","",IFERROR(J62+L62,0))</f>
        <v/>
      </c>
      <c r="N62" s="8">
        <f>IF(B62="","",IF(M62&gt;0,"Encaissé","À vérifier"))</f>
        <v/>
      </c>
      <c r="O62" s="8">
        <f>IF(B62="","",YEAR(B62)&amp;"-"&amp;TEXT(MONTH(B62),"00"))</f>
        <v/>
      </c>
      <c r="P62" s="4" t="n"/>
      <c r="Q62" s="8">
        <f>IF(B62="","",IF(D62="","Référence manquante",IF(COUNTIF($D$2:$D$101,D62)&gt;1,"Doublon","OK")))</f>
        <v/>
      </c>
    </row>
    <row r="63">
      <c r="A63" s="2" t="n"/>
      <c r="B63" s="3" t="n"/>
      <c r="C63" s="3" t="n"/>
      <c r="D63" s="4" t="n"/>
      <c r="E63" s="4" t="n"/>
      <c r="F63" s="2" t="n"/>
      <c r="G63" s="2" t="n"/>
      <c r="H63" s="4" t="n"/>
      <c r="I63" s="2" t="n"/>
      <c r="J63" s="5" t="n"/>
      <c r="K63" s="6" t="n"/>
      <c r="L63" s="10">
        <f>IF(J63="","",IFERROR(J63*K63,0))</f>
        <v/>
      </c>
      <c r="M63" s="10">
        <f>IF(J63="","",IFERROR(J63+L63,0))</f>
        <v/>
      </c>
      <c r="N63" s="11">
        <f>IF(B63="","",IF(M63&gt;0,"Encaissé","À vérifier"))</f>
        <v/>
      </c>
      <c r="O63" s="11">
        <f>IF(B63="","",YEAR(B63)&amp;"-"&amp;TEXT(MONTH(B63),"00"))</f>
        <v/>
      </c>
      <c r="P63" s="4" t="n"/>
      <c r="Q63" s="11">
        <f>IF(B63="","",IF(D63="","Référence manquante",IF(COUNTIF($D$2:$D$101,D63)&gt;1,"Doublon","OK")))</f>
        <v/>
      </c>
    </row>
    <row r="64">
      <c r="A64" s="2" t="n"/>
      <c r="B64" s="3" t="n"/>
      <c r="C64" s="3" t="n"/>
      <c r="D64" s="4" t="n"/>
      <c r="E64" s="4" t="n"/>
      <c r="F64" s="2" t="n"/>
      <c r="G64" s="2" t="n"/>
      <c r="H64" s="4" t="n"/>
      <c r="I64" s="2" t="n"/>
      <c r="J64" s="5" t="n"/>
      <c r="K64" s="6" t="n"/>
      <c r="L64" s="7">
        <f>IF(J64="","",IFERROR(J64*K64,0))</f>
        <v/>
      </c>
      <c r="M64" s="7">
        <f>IF(J64="","",IFERROR(J64+L64,0))</f>
        <v/>
      </c>
      <c r="N64" s="8">
        <f>IF(B64="","",IF(M64&gt;0,"Encaissé","À vérifier"))</f>
        <v/>
      </c>
      <c r="O64" s="8">
        <f>IF(B64="","",YEAR(B64)&amp;"-"&amp;TEXT(MONTH(B64),"00"))</f>
        <v/>
      </c>
      <c r="P64" s="4" t="n"/>
      <c r="Q64" s="8">
        <f>IF(B64="","",IF(D64="","Référence manquante",IF(COUNTIF($D$2:$D$101,D64)&gt;1,"Doublon","OK")))</f>
        <v/>
      </c>
    </row>
    <row r="65">
      <c r="A65" s="2" t="n"/>
      <c r="B65" s="3" t="n"/>
      <c r="C65" s="3" t="n"/>
      <c r="D65" s="4" t="n"/>
      <c r="E65" s="4" t="n"/>
      <c r="F65" s="2" t="n"/>
      <c r="G65" s="2" t="n"/>
      <c r="H65" s="4" t="n"/>
      <c r="I65" s="2" t="n"/>
      <c r="J65" s="5" t="n"/>
      <c r="K65" s="6" t="n"/>
      <c r="L65" s="10">
        <f>IF(J65="","",IFERROR(J65*K65,0))</f>
        <v/>
      </c>
      <c r="M65" s="10">
        <f>IF(J65="","",IFERROR(J65+L65,0))</f>
        <v/>
      </c>
      <c r="N65" s="11">
        <f>IF(B65="","",IF(M65&gt;0,"Encaissé","À vérifier"))</f>
        <v/>
      </c>
      <c r="O65" s="11">
        <f>IF(B65="","",YEAR(B65)&amp;"-"&amp;TEXT(MONTH(B65),"00"))</f>
        <v/>
      </c>
      <c r="P65" s="4" t="n"/>
      <c r="Q65" s="11">
        <f>IF(B65="","",IF(D65="","Référence manquante",IF(COUNTIF($D$2:$D$101,D65)&gt;1,"Doublon","OK")))</f>
        <v/>
      </c>
    </row>
    <row r="66">
      <c r="A66" s="2" t="n"/>
      <c r="B66" s="3" t="n"/>
      <c r="C66" s="3" t="n"/>
      <c r="D66" s="4" t="n"/>
      <c r="E66" s="4" t="n"/>
      <c r="F66" s="2" t="n"/>
      <c r="G66" s="2" t="n"/>
      <c r="H66" s="4" t="n"/>
      <c r="I66" s="2" t="n"/>
      <c r="J66" s="5" t="n"/>
      <c r="K66" s="6" t="n"/>
      <c r="L66" s="7">
        <f>IF(J66="","",IFERROR(J66*K66,0))</f>
        <v/>
      </c>
      <c r="M66" s="7">
        <f>IF(J66="","",IFERROR(J66+L66,0))</f>
        <v/>
      </c>
      <c r="N66" s="8">
        <f>IF(B66="","",IF(M66&gt;0,"Encaissé","À vérifier"))</f>
        <v/>
      </c>
      <c r="O66" s="8">
        <f>IF(B66="","",YEAR(B66)&amp;"-"&amp;TEXT(MONTH(B66),"00"))</f>
        <v/>
      </c>
      <c r="P66" s="4" t="n"/>
      <c r="Q66" s="8">
        <f>IF(B66="","",IF(D66="","Référence manquante",IF(COUNTIF($D$2:$D$101,D66)&gt;1,"Doublon","OK")))</f>
        <v/>
      </c>
    </row>
    <row r="67">
      <c r="A67" s="2" t="n"/>
      <c r="B67" s="3" t="n"/>
      <c r="C67" s="3" t="n"/>
      <c r="D67" s="4" t="n"/>
      <c r="E67" s="4" t="n"/>
      <c r="F67" s="2" t="n"/>
      <c r="G67" s="2" t="n"/>
      <c r="H67" s="4" t="n"/>
      <c r="I67" s="2" t="n"/>
      <c r="J67" s="5" t="n"/>
      <c r="K67" s="6" t="n"/>
      <c r="L67" s="10">
        <f>IF(J67="","",IFERROR(J67*K67,0))</f>
        <v/>
      </c>
      <c r="M67" s="10">
        <f>IF(J67="","",IFERROR(J67+L67,0))</f>
        <v/>
      </c>
      <c r="N67" s="11">
        <f>IF(B67="","",IF(M67&gt;0,"Encaissé","À vérifier"))</f>
        <v/>
      </c>
      <c r="O67" s="11">
        <f>IF(B67="","",YEAR(B67)&amp;"-"&amp;TEXT(MONTH(B67),"00"))</f>
        <v/>
      </c>
      <c r="P67" s="4" t="n"/>
      <c r="Q67" s="11">
        <f>IF(B67="","",IF(D67="","Référence manquante",IF(COUNTIF($D$2:$D$101,D67)&gt;1,"Doublon","OK")))</f>
        <v/>
      </c>
    </row>
    <row r="68">
      <c r="A68" s="2" t="n"/>
      <c r="B68" s="3" t="n"/>
      <c r="C68" s="3" t="n"/>
      <c r="D68" s="4" t="n"/>
      <c r="E68" s="4" t="n"/>
      <c r="F68" s="2" t="n"/>
      <c r="G68" s="2" t="n"/>
      <c r="H68" s="4" t="n"/>
      <c r="I68" s="2" t="n"/>
      <c r="J68" s="5" t="n"/>
      <c r="K68" s="6" t="n"/>
      <c r="L68" s="7">
        <f>IF(J68="","",IFERROR(J68*K68,0))</f>
        <v/>
      </c>
      <c r="M68" s="7">
        <f>IF(J68="","",IFERROR(J68+L68,0))</f>
        <v/>
      </c>
      <c r="N68" s="8">
        <f>IF(B68="","",IF(M68&gt;0,"Encaissé","À vérifier"))</f>
        <v/>
      </c>
      <c r="O68" s="8">
        <f>IF(B68="","",YEAR(B68)&amp;"-"&amp;TEXT(MONTH(B68),"00"))</f>
        <v/>
      </c>
      <c r="P68" s="4" t="n"/>
      <c r="Q68" s="8">
        <f>IF(B68="","",IF(D68="","Référence manquante",IF(COUNTIF($D$2:$D$101,D68)&gt;1,"Doublon","OK")))</f>
        <v/>
      </c>
    </row>
    <row r="69">
      <c r="A69" s="2" t="n"/>
      <c r="B69" s="3" t="n"/>
      <c r="C69" s="3" t="n"/>
      <c r="D69" s="4" t="n"/>
      <c r="E69" s="4" t="n"/>
      <c r="F69" s="2" t="n"/>
      <c r="G69" s="2" t="n"/>
      <c r="H69" s="4" t="n"/>
      <c r="I69" s="2" t="n"/>
      <c r="J69" s="5" t="n"/>
      <c r="K69" s="6" t="n"/>
      <c r="L69" s="10">
        <f>IF(J69="","",IFERROR(J69*K69,0))</f>
        <v/>
      </c>
      <c r="M69" s="10">
        <f>IF(J69="","",IFERROR(J69+L69,0))</f>
        <v/>
      </c>
      <c r="N69" s="11">
        <f>IF(B69="","",IF(M69&gt;0,"Encaissé","À vérifier"))</f>
        <v/>
      </c>
      <c r="O69" s="11">
        <f>IF(B69="","",YEAR(B69)&amp;"-"&amp;TEXT(MONTH(B69),"00"))</f>
        <v/>
      </c>
      <c r="P69" s="4" t="n"/>
      <c r="Q69" s="11">
        <f>IF(B69="","",IF(D69="","Référence manquante",IF(COUNTIF($D$2:$D$101,D69)&gt;1,"Doublon","OK")))</f>
        <v/>
      </c>
    </row>
    <row r="70">
      <c r="A70" s="2" t="n"/>
      <c r="B70" s="3" t="n"/>
      <c r="C70" s="3" t="n"/>
      <c r="D70" s="4" t="n"/>
      <c r="E70" s="4" t="n"/>
      <c r="F70" s="2" t="n"/>
      <c r="G70" s="2" t="n"/>
      <c r="H70" s="4" t="n"/>
      <c r="I70" s="2" t="n"/>
      <c r="J70" s="5" t="n"/>
      <c r="K70" s="6" t="n"/>
      <c r="L70" s="7">
        <f>IF(J70="","",IFERROR(J70*K70,0))</f>
        <v/>
      </c>
      <c r="M70" s="7">
        <f>IF(J70="","",IFERROR(J70+L70,0))</f>
        <v/>
      </c>
      <c r="N70" s="8">
        <f>IF(B70="","",IF(M70&gt;0,"Encaissé","À vérifier"))</f>
        <v/>
      </c>
      <c r="O70" s="8">
        <f>IF(B70="","",YEAR(B70)&amp;"-"&amp;TEXT(MONTH(B70),"00"))</f>
        <v/>
      </c>
      <c r="P70" s="4" t="n"/>
      <c r="Q70" s="8">
        <f>IF(B70="","",IF(D70="","Référence manquante",IF(COUNTIF($D$2:$D$101,D70)&gt;1,"Doublon","OK")))</f>
        <v/>
      </c>
    </row>
    <row r="71">
      <c r="A71" s="2" t="n"/>
      <c r="B71" s="3" t="n"/>
      <c r="C71" s="3" t="n"/>
      <c r="D71" s="4" t="n"/>
      <c r="E71" s="4" t="n"/>
      <c r="F71" s="2" t="n"/>
      <c r="G71" s="2" t="n"/>
      <c r="H71" s="4" t="n"/>
      <c r="I71" s="2" t="n"/>
      <c r="J71" s="5" t="n"/>
      <c r="K71" s="6" t="n"/>
      <c r="L71" s="10">
        <f>IF(J71="","",IFERROR(J71*K71,0))</f>
        <v/>
      </c>
      <c r="M71" s="10">
        <f>IF(J71="","",IFERROR(J71+L71,0))</f>
        <v/>
      </c>
      <c r="N71" s="11">
        <f>IF(B71="","",IF(M71&gt;0,"Encaissé","À vérifier"))</f>
        <v/>
      </c>
      <c r="O71" s="11">
        <f>IF(B71="","",YEAR(B71)&amp;"-"&amp;TEXT(MONTH(B71),"00"))</f>
        <v/>
      </c>
      <c r="P71" s="4" t="n"/>
      <c r="Q71" s="11">
        <f>IF(B71="","",IF(D71="","Référence manquante",IF(COUNTIF($D$2:$D$101,D71)&gt;1,"Doublon","OK")))</f>
        <v/>
      </c>
    </row>
    <row r="72">
      <c r="A72" s="2" t="n"/>
      <c r="B72" s="3" t="n"/>
      <c r="C72" s="3" t="n"/>
      <c r="D72" s="4" t="n"/>
      <c r="E72" s="4" t="n"/>
      <c r="F72" s="2" t="n"/>
      <c r="G72" s="2" t="n"/>
      <c r="H72" s="4" t="n"/>
      <c r="I72" s="2" t="n"/>
      <c r="J72" s="5" t="n"/>
      <c r="K72" s="6" t="n"/>
      <c r="L72" s="7">
        <f>IF(J72="","",IFERROR(J72*K72,0))</f>
        <v/>
      </c>
      <c r="M72" s="7">
        <f>IF(J72="","",IFERROR(J72+L72,0))</f>
        <v/>
      </c>
      <c r="N72" s="8">
        <f>IF(B72="","",IF(M72&gt;0,"Encaissé","À vérifier"))</f>
        <v/>
      </c>
      <c r="O72" s="8">
        <f>IF(B72="","",YEAR(B72)&amp;"-"&amp;TEXT(MONTH(B72),"00"))</f>
        <v/>
      </c>
      <c r="P72" s="4" t="n"/>
      <c r="Q72" s="8">
        <f>IF(B72="","",IF(D72="","Référence manquante",IF(COUNTIF($D$2:$D$101,D72)&gt;1,"Doublon","OK")))</f>
        <v/>
      </c>
    </row>
    <row r="73">
      <c r="A73" s="2" t="n"/>
      <c r="B73" s="3" t="n"/>
      <c r="C73" s="3" t="n"/>
      <c r="D73" s="4" t="n"/>
      <c r="E73" s="4" t="n"/>
      <c r="F73" s="2" t="n"/>
      <c r="G73" s="2" t="n"/>
      <c r="H73" s="4" t="n"/>
      <c r="I73" s="2" t="n"/>
      <c r="J73" s="5" t="n"/>
      <c r="K73" s="6" t="n"/>
      <c r="L73" s="10">
        <f>IF(J73="","",IFERROR(J73*K73,0))</f>
        <v/>
      </c>
      <c r="M73" s="10">
        <f>IF(J73="","",IFERROR(J73+L73,0))</f>
        <v/>
      </c>
      <c r="N73" s="11">
        <f>IF(B73="","",IF(M73&gt;0,"Encaissé","À vérifier"))</f>
        <v/>
      </c>
      <c r="O73" s="11">
        <f>IF(B73="","",YEAR(B73)&amp;"-"&amp;TEXT(MONTH(B73),"00"))</f>
        <v/>
      </c>
      <c r="P73" s="4" t="n"/>
      <c r="Q73" s="11">
        <f>IF(B73="","",IF(D73="","Référence manquante",IF(COUNTIF($D$2:$D$101,D73)&gt;1,"Doublon","OK")))</f>
        <v/>
      </c>
    </row>
    <row r="74">
      <c r="A74" s="2" t="n"/>
      <c r="B74" s="3" t="n"/>
      <c r="C74" s="3" t="n"/>
      <c r="D74" s="4" t="n"/>
      <c r="E74" s="4" t="n"/>
      <c r="F74" s="2" t="n"/>
      <c r="G74" s="2" t="n"/>
      <c r="H74" s="4" t="n"/>
      <c r="I74" s="2" t="n"/>
      <c r="J74" s="5" t="n"/>
      <c r="K74" s="6" t="n"/>
      <c r="L74" s="7">
        <f>IF(J74="","",IFERROR(J74*K74,0))</f>
        <v/>
      </c>
      <c r="M74" s="7">
        <f>IF(J74="","",IFERROR(J74+L74,0))</f>
        <v/>
      </c>
      <c r="N74" s="8">
        <f>IF(B74="","",IF(M74&gt;0,"Encaissé","À vérifier"))</f>
        <v/>
      </c>
      <c r="O74" s="8">
        <f>IF(B74="","",YEAR(B74)&amp;"-"&amp;TEXT(MONTH(B74),"00"))</f>
        <v/>
      </c>
      <c r="P74" s="4" t="n"/>
      <c r="Q74" s="8">
        <f>IF(B74="","",IF(D74="","Référence manquante",IF(COUNTIF($D$2:$D$101,D74)&gt;1,"Doublon","OK")))</f>
        <v/>
      </c>
    </row>
    <row r="75">
      <c r="A75" s="2" t="n"/>
      <c r="B75" s="3" t="n"/>
      <c r="C75" s="3" t="n"/>
      <c r="D75" s="4" t="n"/>
      <c r="E75" s="4" t="n"/>
      <c r="F75" s="2" t="n"/>
      <c r="G75" s="2" t="n"/>
      <c r="H75" s="4" t="n"/>
      <c r="I75" s="2" t="n"/>
      <c r="J75" s="5" t="n"/>
      <c r="K75" s="6" t="n"/>
      <c r="L75" s="10">
        <f>IF(J75="","",IFERROR(J75*K75,0))</f>
        <v/>
      </c>
      <c r="M75" s="10">
        <f>IF(J75="","",IFERROR(J75+L75,0))</f>
        <v/>
      </c>
      <c r="N75" s="11">
        <f>IF(B75="","",IF(M75&gt;0,"Encaissé","À vérifier"))</f>
        <v/>
      </c>
      <c r="O75" s="11">
        <f>IF(B75="","",YEAR(B75)&amp;"-"&amp;TEXT(MONTH(B75),"00"))</f>
        <v/>
      </c>
      <c r="P75" s="4" t="n"/>
      <c r="Q75" s="11">
        <f>IF(B75="","",IF(D75="","Référence manquante",IF(COUNTIF($D$2:$D$101,D75)&gt;1,"Doublon","OK")))</f>
        <v/>
      </c>
    </row>
    <row r="76">
      <c r="A76" s="2" t="n"/>
      <c r="B76" s="3" t="n"/>
      <c r="C76" s="3" t="n"/>
      <c r="D76" s="4" t="n"/>
      <c r="E76" s="4" t="n"/>
      <c r="F76" s="2" t="n"/>
      <c r="G76" s="2" t="n"/>
      <c r="H76" s="4" t="n"/>
      <c r="I76" s="2" t="n"/>
      <c r="J76" s="5" t="n"/>
      <c r="K76" s="6" t="n"/>
      <c r="L76" s="7">
        <f>IF(J76="","",IFERROR(J76*K76,0))</f>
        <v/>
      </c>
      <c r="M76" s="7">
        <f>IF(J76="","",IFERROR(J76+L76,0))</f>
        <v/>
      </c>
      <c r="N76" s="8">
        <f>IF(B76="","",IF(M76&gt;0,"Encaissé","À vérifier"))</f>
        <v/>
      </c>
      <c r="O76" s="8">
        <f>IF(B76="","",YEAR(B76)&amp;"-"&amp;TEXT(MONTH(B76),"00"))</f>
        <v/>
      </c>
      <c r="P76" s="4" t="n"/>
      <c r="Q76" s="8">
        <f>IF(B76="","",IF(D76="","Référence manquante",IF(COUNTIF($D$2:$D$101,D76)&gt;1,"Doublon","OK")))</f>
        <v/>
      </c>
    </row>
    <row r="77">
      <c r="A77" s="2" t="n"/>
      <c r="B77" s="3" t="n"/>
      <c r="C77" s="3" t="n"/>
      <c r="D77" s="4" t="n"/>
      <c r="E77" s="4" t="n"/>
      <c r="F77" s="2" t="n"/>
      <c r="G77" s="2" t="n"/>
      <c r="H77" s="4" t="n"/>
      <c r="I77" s="2" t="n"/>
      <c r="J77" s="5" t="n"/>
      <c r="K77" s="6" t="n"/>
      <c r="L77" s="10">
        <f>IF(J77="","",IFERROR(J77*K77,0))</f>
        <v/>
      </c>
      <c r="M77" s="10">
        <f>IF(J77="","",IFERROR(J77+L77,0))</f>
        <v/>
      </c>
      <c r="N77" s="11">
        <f>IF(B77="","",IF(M77&gt;0,"Encaissé","À vérifier"))</f>
        <v/>
      </c>
      <c r="O77" s="11">
        <f>IF(B77="","",YEAR(B77)&amp;"-"&amp;TEXT(MONTH(B77),"00"))</f>
        <v/>
      </c>
      <c r="P77" s="4" t="n"/>
      <c r="Q77" s="11">
        <f>IF(B77="","",IF(D77="","Référence manquante",IF(COUNTIF($D$2:$D$101,D77)&gt;1,"Doublon","OK")))</f>
        <v/>
      </c>
    </row>
    <row r="78">
      <c r="A78" s="2" t="n"/>
      <c r="B78" s="3" t="n"/>
      <c r="C78" s="3" t="n"/>
      <c r="D78" s="4" t="n"/>
      <c r="E78" s="4" t="n"/>
      <c r="F78" s="2" t="n"/>
      <c r="G78" s="2" t="n"/>
      <c r="H78" s="4" t="n"/>
      <c r="I78" s="2" t="n"/>
      <c r="J78" s="5" t="n"/>
      <c r="K78" s="6" t="n"/>
      <c r="L78" s="7">
        <f>IF(J78="","",IFERROR(J78*K78,0))</f>
        <v/>
      </c>
      <c r="M78" s="7">
        <f>IF(J78="","",IFERROR(J78+L78,0))</f>
        <v/>
      </c>
      <c r="N78" s="8">
        <f>IF(B78="","",IF(M78&gt;0,"Encaissé","À vérifier"))</f>
        <v/>
      </c>
      <c r="O78" s="8">
        <f>IF(B78="","",YEAR(B78)&amp;"-"&amp;TEXT(MONTH(B78),"00"))</f>
        <v/>
      </c>
      <c r="P78" s="4" t="n"/>
      <c r="Q78" s="8">
        <f>IF(B78="","",IF(D78="","Référence manquante",IF(COUNTIF($D$2:$D$101,D78)&gt;1,"Doublon","OK")))</f>
        <v/>
      </c>
    </row>
    <row r="79">
      <c r="A79" s="2" t="n"/>
      <c r="B79" s="3" t="n"/>
      <c r="C79" s="3" t="n"/>
      <c r="D79" s="4" t="n"/>
      <c r="E79" s="4" t="n"/>
      <c r="F79" s="2" t="n"/>
      <c r="G79" s="2" t="n"/>
      <c r="H79" s="4" t="n"/>
      <c r="I79" s="2" t="n"/>
      <c r="J79" s="5" t="n"/>
      <c r="K79" s="6" t="n"/>
      <c r="L79" s="10">
        <f>IF(J79="","",IFERROR(J79*K79,0))</f>
        <v/>
      </c>
      <c r="M79" s="10">
        <f>IF(J79="","",IFERROR(J79+L79,0))</f>
        <v/>
      </c>
      <c r="N79" s="11">
        <f>IF(B79="","",IF(M79&gt;0,"Encaissé","À vérifier"))</f>
        <v/>
      </c>
      <c r="O79" s="11">
        <f>IF(B79="","",YEAR(B79)&amp;"-"&amp;TEXT(MONTH(B79),"00"))</f>
        <v/>
      </c>
      <c r="P79" s="4" t="n"/>
      <c r="Q79" s="11">
        <f>IF(B79="","",IF(D79="","Référence manquante",IF(COUNTIF($D$2:$D$101,D79)&gt;1,"Doublon","OK")))</f>
        <v/>
      </c>
    </row>
    <row r="80">
      <c r="A80" s="2" t="n"/>
      <c r="B80" s="3" t="n"/>
      <c r="C80" s="3" t="n"/>
      <c r="D80" s="4" t="n"/>
      <c r="E80" s="4" t="n"/>
      <c r="F80" s="2" t="n"/>
      <c r="G80" s="2" t="n"/>
      <c r="H80" s="4" t="n"/>
      <c r="I80" s="2" t="n"/>
      <c r="J80" s="5" t="n"/>
      <c r="K80" s="6" t="n"/>
      <c r="L80" s="7">
        <f>IF(J80="","",IFERROR(J80*K80,0))</f>
        <v/>
      </c>
      <c r="M80" s="7">
        <f>IF(J80="","",IFERROR(J80+L80,0))</f>
        <v/>
      </c>
      <c r="N80" s="8">
        <f>IF(B80="","",IF(M80&gt;0,"Encaissé","À vérifier"))</f>
        <v/>
      </c>
      <c r="O80" s="8">
        <f>IF(B80="","",YEAR(B80)&amp;"-"&amp;TEXT(MONTH(B80),"00"))</f>
        <v/>
      </c>
      <c r="P80" s="4" t="n"/>
      <c r="Q80" s="8">
        <f>IF(B80="","",IF(D80="","Référence manquante",IF(COUNTIF($D$2:$D$101,D80)&gt;1,"Doublon","OK")))</f>
        <v/>
      </c>
    </row>
    <row r="81">
      <c r="A81" s="2" t="n"/>
      <c r="B81" s="3" t="n"/>
      <c r="C81" s="3" t="n"/>
      <c r="D81" s="4" t="n"/>
      <c r="E81" s="4" t="n"/>
      <c r="F81" s="2" t="n"/>
      <c r="G81" s="2" t="n"/>
      <c r="H81" s="4" t="n"/>
      <c r="I81" s="2" t="n"/>
      <c r="J81" s="5" t="n"/>
      <c r="K81" s="6" t="n"/>
      <c r="L81" s="10">
        <f>IF(J81="","",IFERROR(J81*K81,0))</f>
        <v/>
      </c>
      <c r="M81" s="10">
        <f>IF(J81="","",IFERROR(J81+L81,0))</f>
        <v/>
      </c>
      <c r="N81" s="11">
        <f>IF(B81="","",IF(M81&gt;0,"Encaissé","À vérifier"))</f>
        <v/>
      </c>
      <c r="O81" s="11">
        <f>IF(B81="","",YEAR(B81)&amp;"-"&amp;TEXT(MONTH(B81),"00"))</f>
        <v/>
      </c>
      <c r="P81" s="4" t="n"/>
      <c r="Q81" s="11">
        <f>IF(B81="","",IF(D81="","Référence manquante",IF(COUNTIF($D$2:$D$101,D81)&gt;1,"Doublon","OK")))</f>
        <v/>
      </c>
    </row>
    <row r="82">
      <c r="A82" s="2" t="n"/>
      <c r="B82" s="3" t="n"/>
      <c r="C82" s="3" t="n"/>
      <c r="D82" s="4" t="n"/>
      <c r="E82" s="4" t="n"/>
      <c r="F82" s="2" t="n"/>
      <c r="G82" s="2" t="n"/>
      <c r="H82" s="4" t="n"/>
      <c r="I82" s="2" t="n"/>
      <c r="J82" s="5" t="n"/>
      <c r="K82" s="6" t="n"/>
      <c r="L82" s="7">
        <f>IF(J82="","",IFERROR(J82*K82,0))</f>
        <v/>
      </c>
      <c r="M82" s="7">
        <f>IF(J82="","",IFERROR(J82+L82,0))</f>
        <v/>
      </c>
      <c r="N82" s="8">
        <f>IF(B82="","",IF(M82&gt;0,"Encaissé","À vérifier"))</f>
        <v/>
      </c>
      <c r="O82" s="8">
        <f>IF(B82="","",YEAR(B82)&amp;"-"&amp;TEXT(MONTH(B82),"00"))</f>
        <v/>
      </c>
      <c r="P82" s="4" t="n"/>
      <c r="Q82" s="8">
        <f>IF(B82="","",IF(D82="","Référence manquante",IF(COUNTIF($D$2:$D$101,D82)&gt;1,"Doublon","OK")))</f>
        <v/>
      </c>
    </row>
    <row r="83">
      <c r="A83" s="2" t="n"/>
      <c r="B83" s="3" t="n"/>
      <c r="C83" s="3" t="n"/>
      <c r="D83" s="4" t="n"/>
      <c r="E83" s="4" t="n"/>
      <c r="F83" s="2" t="n"/>
      <c r="G83" s="2" t="n"/>
      <c r="H83" s="4" t="n"/>
      <c r="I83" s="2" t="n"/>
      <c r="J83" s="5" t="n"/>
      <c r="K83" s="6" t="n"/>
      <c r="L83" s="10">
        <f>IF(J83="","",IFERROR(J83*K83,0))</f>
        <v/>
      </c>
      <c r="M83" s="10">
        <f>IF(J83="","",IFERROR(J83+L83,0))</f>
        <v/>
      </c>
      <c r="N83" s="11">
        <f>IF(B83="","",IF(M83&gt;0,"Encaissé","À vérifier"))</f>
        <v/>
      </c>
      <c r="O83" s="11">
        <f>IF(B83="","",YEAR(B83)&amp;"-"&amp;TEXT(MONTH(B83),"00"))</f>
        <v/>
      </c>
      <c r="P83" s="4" t="n"/>
      <c r="Q83" s="11">
        <f>IF(B83="","",IF(D83="","Référence manquante",IF(COUNTIF($D$2:$D$101,D83)&gt;1,"Doublon","OK")))</f>
        <v/>
      </c>
    </row>
    <row r="84">
      <c r="A84" s="2" t="n"/>
      <c r="B84" s="3" t="n"/>
      <c r="C84" s="3" t="n"/>
      <c r="D84" s="4" t="n"/>
      <c r="E84" s="4" t="n"/>
      <c r="F84" s="2" t="n"/>
      <c r="G84" s="2" t="n"/>
      <c r="H84" s="4" t="n"/>
      <c r="I84" s="2" t="n"/>
      <c r="J84" s="5" t="n"/>
      <c r="K84" s="6" t="n"/>
      <c r="L84" s="7">
        <f>IF(J84="","",IFERROR(J84*K84,0))</f>
        <v/>
      </c>
      <c r="M84" s="7">
        <f>IF(J84="","",IFERROR(J84+L84,0))</f>
        <v/>
      </c>
      <c r="N84" s="8">
        <f>IF(B84="","",IF(M84&gt;0,"Encaissé","À vérifier"))</f>
        <v/>
      </c>
      <c r="O84" s="8">
        <f>IF(B84="","",YEAR(B84)&amp;"-"&amp;TEXT(MONTH(B84),"00"))</f>
        <v/>
      </c>
      <c r="P84" s="4" t="n"/>
      <c r="Q84" s="8">
        <f>IF(B84="","",IF(D84="","Référence manquante",IF(COUNTIF($D$2:$D$101,D84)&gt;1,"Doublon","OK")))</f>
        <v/>
      </c>
    </row>
    <row r="85">
      <c r="A85" s="2" t="n"/>
      <c r="B85" s="3" t="n"/>
      <c r="C85" s="3" t="n"/>
      <c r="D85" s="4" t="n"/>
      <c r="E85" s="4" t="n"/>
      <c r="F85" s="2" t="n"/>
      <c r="G85" s="2" t="n"/>
      <c r="H85" s="4" t="n"/>
      <c r="I85" s="2" t="n"/>
      <c r="J85" s="5" t="n"/>
      <c r="K85" s="6" t="n"/>
      <c r="L85" s="10">
        <f>IF(J85="","",IFERROR(J85*K85,0))</f>
        <v/>
      </c>
      <c r="M85" s="10">
        <f>IF(J85="","",IFERROR(J85+L85,0))</f>
        <v/>
      </c>
      <c r="N85" s="11">
        <f>IF(B85="","",IF(M85&gt;0,"Encaissé","À vérifier"))</f>
        <v/>
      </c>
      <c r="O85" s="11">
        <f>IF(B85="","",YEAR(B85)&amp;"-"&amp;TEXT(MONTH(B85),"00"))</f>
        <v/>
      </c>
      <c r="P85" s="4" t="n"/>
      <c r="Q85" s="11">
        <f>IF(B85="","",IF(D85="","Référence manquante",IF(COUNTIF($D$2:$D$101,D85)&gt;1,"Doublon","OK")))</f>
        <v/>
      </c>
    </row>
    <row r="86">
      <c r="A86" s="2" t="n"/>
      <c r="B86" s="3" t="n"/>
      <c r="C86" s="3" t="n"/>
      <c r="D86" s="4" t="n"/>
      <c r="E86" s="4" t="n"/>
      <c r="F86" s="2" t="n"/>
      <c r="G86" s="2" t="n"/>
      <c r="H86" s="4" t="n"/>
      <c r="I86" s="2" t="n"/>
      <c r="J86" s="5" t="n"/>
      <c r="K86" s="6" t="n"/>
      <c r="L86" s="7">
        <f>IF(J86="","",IFERROR(J86*K86,0))</f>
        <v/>
      </c>
      <c r="M86" s="7">
        <f>IF(J86="","",IFERROR(J86+L86,0))</f>
        <v/>
      </c>
      <c r="N86" s="8">
        <f>IF(B86="","",IF(M86&gt;0,"Encaissé","À vérifier"))</f>
        <v/>
      </c>
      <c r="O86" s="8">
        <f>IF(B86="","",YEAR(B86)&amp;"-"&amp;TEXT(MONTH(B86),"00"))</f>
        <v/>
      </c>
      <c r="P86" s="4" t="n"/>
      <c r="Q86" s="8">
        <f>IF(B86="","",IF(D86="","Référence manquante",IF(COUNTIF($D$2:$D$101,D86)&gt;1,"Doublon","OK")))</f>
        <v/>
      </c>
    </row>
    <row r="87">
      <c r="A87" s="2" t="n"/>
      <c r="B87" s="3" t="n"/>
      <c r="C87" s="3" t="n"/>
      <c r="D87" s="4" t="n"/>
      <c r="E87" s="4" t="n"/>
      <c r="F87" s="2" t="n"/>
      <c r="G87" s="2" t="n"/>
      <c r="H87" s="4" t="n"/>
      <c r="I87" s="2" t="n"/>
      <c r="J87" s="5" t="n"/>
      <c r="K87" s="6" t="n"/>
      <c r="L87" s="10">
        <f>IF(J87="","",IFERROR(J87*K87,0))</f>
        <v/>
      </c>
      <c r="M87" s="10">
        <f>IF(J87="","",IFERROR(J87+L87,0))</f>
        <v/>
      </c>
      <c r="N87" s="11">
        <f>IF(B87="","",IF(M87&gt;0,"Encaissé","À vérifier"))</f>
        <v/>
      </c>
      <c r="O87" s="11">
        <f>IF(B87="","",YEAR(B87)&amp;"-"&amp;TEXT(MONTH(B87),"00"))</f>
        <v/>
      </c>
      <c r="P87" s="4" t="n"/>
      <c r="Q87" s="11">
        <f>IF(B87="","",IF(D87="","Référence manquante",IF(COUNTIF($D$2:$D$101,D87)&gt;1,"Doublon","OK")))</f>
        <v/>
      </c>
    </row>
    <row r="88">
      <c r="A88" s="2" t="n"/>
      <c r="B88" s="3" t="n"/>
      <c r="C88" s="3" t="n"/>
      <c r="D88" s="4" t="n"/>
      <c r="E88" s="4" t="n"/>
      <c r="F88" s="2" t="n"/>
      <c r="G88" s="2" t="n"/>
      <c r="H88" s="4" t="n"/>
      <c r="I88" s="2" t="n"/>
      <c r="J88" s="5" t="n"/>
      <c r="K88" s="6" t="n"/>
      <c r="L88" s="7">
        <f>IF(J88="","",IFERROR(J88*K88,0))</f>
        <v/>
      </c>
      <c r="M88" s="7">
        <f>IF(J88="","",IFERROR(J88+L88,0))</f>
        <v/>
      </c>
      <c r="N88" s="8">
        <f>IF(B88="","",IF(M88&gt;0,"Encaissé","À vérifier"))</f>
        <v/>
      </c>
      <c r="O88" s="8">
        <f>IF(B88="","",YEAR(B88)&amp;"-"&amp;TEXT(MONTH(B88),"00"))</f>
        <v/>
      </c>
      <c r="P88" s="4" t="n"/>
      <c r="Q88" s="8">
        <f>IF(B88="","",IF(D88="","Référence manquante",IF(COUNTIF($D$2:$D$101,D88)&gt;1,"Doublon","OK")))</f>
        <v/>
      </c>
    </row>
    <row r="89">
      <c r="A89" s="2" t="n"/>
      <c r="B89" s="3" t="n"/>
      <c r="C89" s="3" t="n"/>
      <c r="D89" s="4" t="n"/>
      <c r="E89" s="4" t="n"/>
      <c r="F89" s="2" t="n"/>
      <c r="G89" s="2" t="n"/>
      <c r="H89" s="4" t="n"/>
      <c r="I89" s="2" t="n"/>
      <c r="J89" s="5" t="n"/>
      <c r="K89" s="6" t="n"/>
      <c r="L89" s="10">
        <f>IF(J89="","",IFERROR(J89*K89,0))</f>
        <v/>
      </c>
      <c r="M89" s="10">
        <f>IF(J89="","",IFERROR(J89+L89,0))</f>
        <v/>
      </c>
      <c r="N89" s="11">
        <f>IF(B89="","",IF(M89&gt;0,"Encaissé","À vérifier"))</f>
        <v/>
      </c>
      <c r="O89" s="11">
        <f>IF(B89="","",YEAR(B89)&amp;"-"&amp;TEXT(MONTH(B89),"00"))</f>
        <v/>
      </c>
      <c r="P89" s="4" t="n"/>
      <c r="Q89" s="11">
        <f>IF(B89="","",IF(D89="","Référence manquante",IF(COUNTIF($D$2:$D$101,D89)&gt;1,"Doublon","OK")))</f>
        <v/>
      </c>
    </row>
    <row r="90">
      <c r="A90" s="2" t="n"/>
      <c r="B90" s="3" t="n"/>
      <c r="C90" s="3" t="n"/>
      <c r="D90" s="4" t="n"/>
      <c r="E90" s="4" t="n"/>
      <c r="F90" s="2" t="n"/>
      <c r="G90" s="2" t="n"/>
      <c r="H90" s="4" t="n"/>
      <c r="I90" s="2" t="n"/>
      <c r="J90" s="5" t="n"/>
      <c r="K90" s="6" t="n"/>
      <c r="L90" s="7">
        <f>IF(J90="","",IFERROR(J90*K90,0))</f>
        <v/>
      </c>
      <c r="M90" s="7">
        <f>IF(J90="","",IFERROR(J90+L90,0))</f>
        <v/>
      </c>
      <c r="N90" s="8">
        <f>IF(B90="","",IF(M90&gt;0,"Encaissé","À vérifier"))</f>
        <v/>
      </c>
      <c r="O90" s="8">
        <f>IF(B90="","",YEAR(B90)&amp;"-"&amp;TEXT(MONTH(B90),"00"))</f>
        <v/>
      </c>
      <c r="P90" s="4" t="n"/>
      <c r="Q90" s="8">
        <f>IF(B90="","",IF(D90="","Référence manquante",IF(COUNTIF($D$2:$D$101,D90)&gt;1,"Doublon","OK")))</f>
        <v/>
      </c>
    </row>
    <row r="91">
      <c r="A91" s="2" t="n"/>
      <c r="B91" s="3" t="n"/>
      <c r="C91" s="3" t="n"/>
      <c r="D91" s="4" t="n"/>
      <c r="E91" s="4" t="n"/>
      <c r="F91" s="2" t="n"/>
      <c r="G91" s="2" t="n"/>
      <c r="H91" s="4" t="n"/>
      <c r="I91" s="2" t="n"/>
      <c r="J91" s="5" t="n"/>
      <c r="K91" s="6" t="n"/>
      <c r="L91" s="10">
        <f>IF(J91="","",IFERROR(J91*K91,0))</f>
        <v/>
      </c>
      <c r="M91" s="10">
        <f>IF(J91="","",IFERROR(J91+L91,0))</f>
        <v/>
      </c>
      <c r="N91" s="11">
        <f>IF(B91="","",IF(M91&gt;0,"Encaissé","À vérifier"))</f>
        <v/>
      </c>
      <c r="O91" s="11">
        <f>IF(B91="","",YEAR(B91)&amp;"-"&amp;TEXT(MONTH(B91),"00"))</f>
        <v/>
      </c>
      <c r="P91" s="4" t="n"/>
      <c r="Q91" s="11">
        <f>IF(B91="","",IF(D91="","Référence manquante",IF(COUNTIF($D$2:$D$101,D91)&gt;1,"Doublon","OK")))</f>
        <v/>
      </c>
    </row>
    <row r="92">
      <c r="A92" s="2" t="n"/>
      <c r="B92" s="3" t="n"/>
      <c r="C92" s="3" t="n"/>
      <c r="D92" s="4" t="n"/>
      <c r="E92" s="4" t="n"/>
      <c r="F92" s="2" t="n"/>
      <c r="G92" s="2" t="n"/>
      <c r="H92" s="4" t="n"/>
      <c r="I92" s="2" t="n"/>
      <c r="J92" s="5" t="n"/>
      <c r="K92" s="6" t="n"/>
      <c r="L92" s="7">
        <f>IF(J92="","",IFERROR(J92*K92,0))</f>
        <v/>
      </c>
      <c r="M92" s="7">
        <f>IF(J92="","",IFERROR(J92+L92,0))</f>
        <v/>
      </c>
      <c r="N92" s="8">
        <f>IF(B92="","",IF(M92&gt;0,"Encaissé","À vérifier"))</f>
        <v/>
      </c>
      <c r="O92" s="8">
        <f>IF(B92="","",YEAR(B92)&amp;"-"&amp;TEXT(MONTH(B92),"00"))</f>
        <v/>
      </c>
      <c r="P92" s="4" t="n"/>
      <c r="Q92" s="8">
        <f>IF(B92="","",IF(D92="","Référence manquante",IF(COUNTIF($D$2:$D$101,D92)&gt;1,"Doublon","OK")))</f>
        <v/>
      </c>
    </row>
    <row r="93">
      <c r="A93" s="2" t="n"/>
      <c r="B93" s="3" t="n"/>
      <c r="C93" s="3" t="n"/>
      <c r="D93" s="4" t="n"/>
      <c r="E93" s="4" t="n"/>
      <c r="F93" s="2" t="n"/>
      <c r="G93" s="2" t="n"/>
      <c r="H93" s="4" t="n"/>
      <c r="I93" s="2" t="n"/>
      <c r="J93" s="5" t="n"/>
      <c r="K93" s="6" t="n"/>
      <c r="L93" s="10">
        <f>IF(J93="","",IFERROR(J93*K93,0))</f>
        <v/>
      </c>
      <c r="M93" s="10">
        <f>IF(J93="","",IFERROR(J93+L93,0))</f>
        <v/>
      </c>
      <c r="N93" s="11">
        <f>IF(B93="","",IF(M93&gt;0,"Encaissé","À vérifier"))</f>
        <v/>
      </c>
      <c r="O93" s="11">
        <f>IF(B93="","",YEAR(B93)&amp;"-"&amp;TEXT(MONTH(B93),"00"))</f>
        <v/>
      </c>
      <c r="P93" s="4" t="n"/>
      <c r="Q93" s="11">
        <f>IF(B93="","",IF(D93="","Référence manquante",IF(COUNTIF($D$2:$D$101,D93)&gt;1,"Doublon","OK")))</f>
        <v/>
      </c>
    </row>
    <row r="94">
      <c r="A94" s="2" t="n"/>
      <c r="B94" s="3" t="n"/>
      <c r="C94" s="3" t="n"/>
      <c r="D94" s="4" t="n"/>
      <c r="E94" s="4" t="n"/>
      <c r="F94" s="2" t="n"/>
      <c r="G94" s="2" t="n"/>
      <c r="H94" s="4" t="n"/>
      <c r="I94" s="2" t="n"/>
      <c r="J94" s="5" t="n"/>
      <c r="K94" s="6" t="n"/>
      <c r="L94" s="7">
        <f>IF(J94="","",IFERROR(J94*K94,0))</f>
        <v/>
      </c>
      <c r="M94" s="7">
        <f>IF(J94="","",IFERROR(J94+L94,0))</f>
        <v/>
      </c>
      <c r="N94" s="8">
        <f>IF(B94="","",IF(M94&gt;0,"Encaissé","À vérifier"))</f>
        <v/>
      </c>
      <c r="O94" s="8">
        <f>IF(B94="","",YEAR(B94)&amp;"-"&amp;TEXT(MONTH(B94),"00"))</f>
        <v/>
      </c>
      <c r="P94" s="4" t="n"/>
      <c r="Q94" s="8">
        <f>IF(B94="","",IF(D94="","Référence manquante",IF(COUNTIF($D$2:$D$101,D94)&gt;1,"Doublon","OK")))</f>
        <v/>
      </c>
    </row>
    <row r="95">
      <c r="A95" s="2" t="n"/>
      <c r="B95" s="3" t="n"/>
      <c r="C95" s="3" t="n"/>
      <c r="D95" s="4" t="n"/>
      <c r="E95" s="4" t="n"/>
      <c r="F95" s="2" t="n"/>
      <c r="G95" s="2" t="n"/>
      <c r="H95" s="4" t="n"/>
      <c r="I95" s="2" t="n"/>
      <c r="J95" s="5" t="n"/>
      <c r="K95" s="6" t="n"/>
      <c r="L95" s="10">
        <f>IF(J95="","",IFERROR(J95*K95,0))</f>
        <v/>
      </c>
      <c r="M95" s="10">
        <f>IF(J95="","",IFERROR(J95+L95,0))</f>
        <v/>
      </c>
      <c r="N95" s="11">
        <f>IF(B95="","",IF(M95&gt;0,"Encaissé","À vérifier"))</f>
        <v/>
      </c>
      <c r="O95" s="11">
        <f>IF(B95="","",YEAR(B95)&amp;"-"&amp;TEXT(MONTH(B95),"00"))</f>
        <v/>
      </c>
      <c r="P95" s="4" t="n"/>
      <c r="Q95" s="11">
        <f>IF(B95="","",IF(D95="","Référence manquante",IF(COUNTIF($D$2:$D$101,D95)&gt;1,"Doublon","OK")))</f>
        <v/>
      </c>
    </row>
    <row r="96">
      <c r="A96" s="2" t="n"/>
      <c r="B96" s="3" t="n"/>
      <c r="C96" s="3" t="n"/>
      <c r="D96" s="4" t="n"/>
      <c r="E96" s="4" t="n"/>
      <c r="F96" s="2" t="n"/>
      <c r="G96" s="2" t="n"/>
      <c r="H96" s="4" t="n"/>
      <c r="I96" s="2" t="n"/>
      <c r="J96" s="5" t="n"/>
      <c r="K96" s="6" t="n"/>
      <c r="L96" s="7">
        <f>IF(J96="","",IFERROR(J96*K96,0))</f>
        <v/>
      </c>
      <c r="M96" s="7">
        <f>IF(J96="","",IFERROR(J96+L96,0))</f>
        <v/>
      </c>
      <c r="N96" s="8">
        <f>IF(B96="","",IF(M96&gt;0,"Encaissé","À vérifier"))</f>
        <v/>
      </c>
      <c r="O96" s="8">
        <f>IF(B96="","",YEAR(B96)&amp;"-"&amp;TEXT(MONTH(B96),"00"))</f>
        <v/>
      </c>
      <c r="P96" s="4" t="n"/>
      <c r="Q96" s="8">
        <f>IF(B96="","",IF(D96="","Référence manquante",IF(COUNTIF($D$2:$D$101,D96)&gt;1,"Doublon","OK")))</f>
        <v/>
      </c>
    </row>
    <row r="97">
      <c r="A97" s="2" t="n"/>
      <c r="B97" s="3" t="n"/>
      <c r="C97" s="3" t="n"/>
      <c r="D97" s="4" t="n"/>
      <c r="E97" s="4" t="n"/>
      <c r="F97" s="2" t="n"/>
      <c r="G97" s="2" t="n"/>
      <c r="H97" s="4" t="n"/>
      <c r="I97" s="2" t="n"/>
      <c r="J97" s="5" t="n"/>
      <c r="K97" s="6" t="n"/>
      <c r="L97" s="10">
        <f>IF(J97="","",IFERROR(J97*K97,0))</f>
        <v/>
      </c>
      <c r="M97" s="10">
        <f>IF(J97="","",IFERROR(J97+L97,0))</f>
        <v/>
      </c>
      <c r="N97" s="11">
        <f>IF(B97="","",IF(M97&gt;0,"Encaissé","À vérifier"))</f>
        <v/>
      </c>
      <c r="O97" s="11">
        <f>IF(B97="","",YEAR(B97)&amp;"-"&amp;TEXT(MONTH(B97),"00"))</f>
        <v/>
      </c>
      <c r="P97" s="4" t="n"/>
      <c r="Q97" s="11">
        <f>IF(B97="","",IF(D97="","Référence manquante",IF(COUNTIF($D$2:$D$101,D97)&gt;1,"Doublon","OK")))</f>
        <v/>
      </c>
    </row>
    <row r="98">
      <c r="A98" s="2" t="n"/>
      <c r="B98" s="3" t="n"/>
      <c r="C98" s="3" t="n"/>
      <c r="D98" s="4" t="n"/>
      <c r="E98" s="4" t="n"/>
      <c r="F98" s="2" t="n"/>
      <c r="G98" s="2" t="n"/>
      <c r="H98" s="4" t="n"/>
      <c r="I98" s="2" t="n"/>
      <c r="J98" s="5" t="n"/>
      <c r="K98" s="6" t="n"/>
      <c r="L98" s="7">
        <f>IF(J98="","",IFERROR(J98*K98,0))</f>
        <v/>
      </c>
      <c r="M98" s="7">
        <f>IF(J98="","",IFERROR(J98+L98,0))</f>
        <v/>
      </c>
      <c r="N98" s="8">
        <f>IF(B98="","",IF(M98&gt;0,"Encaissé","À vérifier"))</f>
        <v/>
      </c>
      <c r="O98" s="8">
        <f>IF(B98="","",YEAR(B98)&amp;"-"&amp;TEXT(MONTH(B98),"00"))</f>
        <v/>
      </c>
      <c r="P98" s="4" t="n"/>
      <c r="Q98" s="8">
        <f>IF(B98="","",IF(D98="","Référence manquante",IF(COUNTIF($D$2:$D$101,D98)&gt;1,"Doublon","OK")))</f>
        <v/>
      </c>
    </row>
    <row r="99">
      <c r="A99" s="2" t="n"/>
      <c r="B99" s="3" t="n"/>
      <c r="C99" s="3" t="n"/>
      <c r="D99" s="4" t="n"/>
      <c r="E99" s="4" t="n"/>
      <c r="F99" s="2" t="n"/>
      <c r="G99" s="2" t="n"/>
      <c r="H99" s="4" t="n"/>
      <c r="I99" s="2" t="n"/>
      <c r="J99" s="5" t="n"/>
      <c r="K99" s="6" t="n"/>
      <c r="L99" s="10">
        <f>IF(J99="","",IFERROR(J99*K99,0))</f>
        <v/>
      </c>
      <c r="M99" s="10">
        <f>IF(J99="","",IFERROR(J99+L99,0))</f>
        <v/>
      </c>
      <c r="N99" s="11">
        <f>IF(B99="","",IF(M99&gt;0,"Encaissé","À vérifier"))</f>
        <v/>
      </c>
      <c r="O99" s="11">
        <f>IF(B99="","",YEAR(B99)&amp;"-"&amp;TEXT(MONTH(B99),"00"))</f>
        <v/>
      </c>
      <c r="P99" s="4" t="n"/>
      <c r="Q99" s="11">
        <f>IF(B99="","",IF(D99="","Référence manquante",IF(COUNTIF($D$2:$D$101,D99)&gt;1,"Doublon","OK")))</f>
        <v/>
      </c>
    </row>
    <row r="100">
      <c r="A100" s="2" t="n"/>
      <c r="B100" s="3" t="n"/>
      <c r="C100" s="3" t="n"/>
      <c r="D100" s="4" t="n"/>
      <c r="E100" s="4" t="n"/>
      <c r="F100" s="2" t="n"/>
      <c r="G100" s="2" t="n"/>
      <c r="H100" s="4" t="n"/>
      <c r="I100" s="2" t="n"/>
      <c r="J100" s="5" t="n"/>
      <c r="K100" s="6" t="n"/>
      <c r="L100" s="7">
        <f>IF(J100="","",IFERROR(J100*K100,0))</f>
        <v/>
      </c>
      <c r="M100" s="7">
        <f>IF(J100="","",IFERROR(J100+L100,0))</f>
        <v/>
      </c>
      <c r="N100" s="8">
        <f>IF(B100="","",IF(M100&gt;0,"Encaissé","À vérifier"))</f>
        <v/>
      </c>
      <c r="O100" s="8">
        <f>IF(B100="","",YEAR(B100)&amp;"-"&amp;TEXT(MONTH(B100),"00"))</f>
        <v/>
      </c>
      <c r="P100" s="4" t="n"/>
      <c r="Q100" s="8">
        <f>IF(B100="","",IF(D100="","Référence manquante",IF(COUNTIF($D$2:$D$101,D100)&gt;1,"Doublon","OK")))</f>
        <v/>
      </c>
    </row>
    <row r="101">
      <c r="A101" s="2" t="n"/>
      <c r="B101" s="3" t="n"/>
      <c r="C101" s="3" t="n"/>
      <c r="D101" s="4" t="n"/>
      <c r="E101" s="4" t="n"/>
      <c r="F101" s="2" t="n"/>
      <c r="G101" s="2" t="n"/>
      <c r="H101" s="4" t="n"/>
      <c r="I101" s="2" t="n"/>
      <c r="J101" s="5" t="n"/>
      <c r="K101" s="6" t="n"/>
      <c r="L101" s="10">
        <f>IF(J101="","",IFERROR(J101*K101,0))</f>
        <v/>
      </c>
      <c r="M101" s="10">
        <f>IF(J101="","",IFERROR(J101+L101,0))</f>
        <v/>
      </c>
      <c r="N101" s="11">
        <f>IF(B101="","",IF(M101&gt;0,"Encaissé","À vérifier"))</f>
        <v/>
      </c>
      <c r="O101" s="11">
        <f>IF(B101="","",YEAR(B101)&amp;"-"&amp;TEXT(MONTH(B101),"00"))</f>
        <v/>
      </c>
      <c r="P101" s="4" t="n"/>
      <c r="Q101" s="11">
        <f>IF(B101="","",IF(D101="","Référence manquante",IF(COUNTIF($D$2:$D$101,D101)&gt;1,"Doublon","OK")))</f>
        <v/>
      </c>
    </row>
    <row r="103">
      <c r="I103" s="12" t="inlineStr">
        <is>
          <t>Total HT</t>
        </is>
      </c>
      <c r="J103" s="13">
        <f>SUM(J2:J101)</f>
        <v/>
      </c>
      <c r="K103" s="12" t="inlineStr">
        <is>
          <t>Total TVA</t>
        </is>
      </c>
      <c r="L103" s="13">
        <f>SUM(L2:L101)</f>
        <v/>
      </c>
      <c r="M103" s="12" t="inlineStr">
        <is>
          <t>Total TTC</t>
        </is>
      </c>
      <c r="N103" s="13">
        <f>SUM(M2:M101)</f>
        <v/>
      </c>
    </row>
    <row r="104">
      <c r="I104" s="12" t="inlineStr">
        <is>
          <t>Encaissement moyen</t>
        </is>
      </c>
      <c r="J104" s="13">
        <f>IFERROR(AVERAGE(M2:M101),0)</f>
        <v/>
      </c>
      <c r="K104" s="12" t="inlineStr">
        <is>
          <t>Nombre de recettes</t>
        </is>
      </c>
      <c r="L104" s="12">
        <f>COUNTIF(N2:N101,"Encaissé")</f>
        <v/>
      </c>
      <c r="M104" s="12" t="n"/>
      <c r="N104" s="12" t="n"/>
    </row>
  </sheetData>
  <autoFilter ref="A1:Q101"/>
  <conditionalFormatting sqref="A2:Q101">
    <cfRule type="expression" priority="1" dxfId="0" stopIfTrue="1">
      <formula>$Q2="Doublon"</formula>
    </cfRule>
    <cfRule type="expression" priority="2" dxfId="0" stopIfTrue="1">
      <formula>AND($B2&lt;&gt;"",$D2="")</formula>
    </cfRule>
    <cfRule type="expression" priority="3" dxfId="0" stopIfTrue="1">
      <formula>$J2&lt;0</formula>
    </cfRule>
  </conditionalFormatting>
  <conditionalFormatting sqref="N2:N101">
    <cfRule type="expression" priority="4" dxfId="1" stopIfTrue="1">
      <formula>$N2="Encaissé"</formula>
    </cfRule>
  </conditionalFormatting>
  <dataValidations count="2">
    <dataValidation sqref="K2:K101" showErrorMessage="1" showInputMessage="1" allowBlank="1" type="list">
      <formula1>$S$2:$S$5</formula1>
    </dataValidation>
    <dataValidation sqref="I2:I101" showErrorMessage="1" showInputMessage="1" allowBlank="1" type="list">
      <formula1>"Virement,Carte bancaire,Chèque"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4" customWidth="1" min="3" max="3"/>
    <col width="31" customWidth="1" min="4" max="4"/>
    <col width="22" customWidth="1" min="5" max="5"/>
    <col width="4" customWidth="1" min="6" max="6"/>
    <col width="4" customWidth="1" min="7" max="7"/>
    <col width="4" customWidth="1" min="8" max="8"/>
    <col width="22" customWidth="1" min="9" max="9"/>
    <col width="19" customWidth="1" min="10" max="10"/>
    <col width="4" customWidth="1" min="11" max="11"/>
    <col width="4" customWidth="1" min="12" max="12"/>
    <col width="4" customWidth="1" min="13" max="13"/>
    <col width="4" customWidth="1" min="14" max="14"/>
  </cols>
  <sheetData>
    <row r="1" ht="28" customHeight="1">
      <c r="A1" s="14" t="inlineStr">
        <is>
          <t>Tableau de bord - Livre de compte auto-entrepreneur</t>
        </is>
      </c>
    </row>
    <row r="3">
      <c r="A3" s="15" t="inlineStr">
        <is>
          <t>Paramètres de suivi</t>
        </is>
      </c>
      <c r="B3" s="15" t="inlineStr">
        <is>
          <t>Valeur</t>
        </is>
      </c>
      <c r="D3" s="15" t="inlineStr">
        <is>
          <t>Indicateurs</t>
        </is>
      </c>
      <c r="E3" s="15" t="inlineStr">
        <is>
          <t>Valeur</t>
        </is>
      </c>
    </row>
    <row r="4">
      <c r="A4" s="16" t="inlineStr">
        <is>
          <t>Nom de l'entrepreneur</t>
        </is>
      </c>
      <c r="B4" s="16">
        <f>IFERROR(VLOOKUP("Nom de l'entrepreneur",'Paramètres'!$A$2:$B$8,2,FALSE),"")</f>
        <v/>
      </c>
      <c r="D4" s="16" t="inlineStr">
        <is>
          <t>Chiffre d'affaires HT cumulé</t>
        </is>
      </c>
      <c r="E4" s="17">
        <f>SUM('Livre recettes'!$J$2:$J$101)</f>
        <v/>
      </c>
    </row>
    <row r="5">
      <c r="A5" s="18" t="inlineStr">
        <is>
          <t>Activité</t>
        </is>
      </c>
      <c r="B5" s="18">
        <f>IFERROR(VLOOKUP("Activité",'Paramètres'!$A$2:$B$8,2,FALSE),"")</f>
        <v/>
      </c>
      <c r="D5" s="18" t="inlineStr">
        <is>
          <t>TVA collectée</t>
        </is>
      </c>
      <c r="E5" s="19">
        <f>SUM('Livre recettes'!$L$2:$L$101)</f>
        <v/>
      </c>
    </row>
    <row r="6">
      <c r="A6" s="16" t="inlineStr">
        <is>
          <t>Régime</t>
        </is>
      </c>
      <c r="B6" s="16">
        <f>IFERROR(VLOOKUP("Régime",'Paramètres'!$A$2:$B$8,2,FALSE),"")</f>
        <v/>
      </c>
      <c r="D6" s="16" t="inlineStr">
        <is>
          <t>Total TTC encaissé</t>
        </is>
      </c>
      <c r="E6" s="17">
        <f>SUM('Livre recettes'!$M$2:$M$101)</f>
        <v/>
      </c>
    </row>
    <row r="7">
      <c r="A7" s="18" t="inlineStr">
        <is>
          <t>Année suivie</t>
        </is>
      </c>
      <c r="B7" s="20">
        <f>IFERROR(VLOOKUP("Année suivie",'Paramètres'!$A$2:$B$8,2,FALSE),0)</f>
        <v/>
      </c>
      <c r="D7" s="18" t="inlineStr">
        <is>
          <t>Cotisations sociales estimées</t>
        </is>
      </c>
      <c r="E7" s="19">
        <f>IFERROR('Synthèse'!$E$4*'Synthèse'!$B$9,0)</f>
        <v/>
      </c>
    </row>
    <row r="8">
      <c r="A8" s="16" t="inlineStr">
        <is>
          <t>Seuil annuel de suivi</t>
        </is>
      </c>
      <c r="B8" s="17">
        <f>IFERROR(VLOOKUP("Seuil annuel de suivi",'Paramètres'!$A$2:$B$8,2,FALSE),0)</f>
        <v/>
      </c>
      <c r="D8" s="16" t="inlineStr">
        <is>
          <t>Versement libératoire estimé</t>
        </is>
      </c>
      <c r="E8" s="17">
        <f>IFERROR('Synthèse'!$E$4*'Synthèse'!$B$10,0)</f>
        <v/>
      </c>
    </row>
    <row r="9">
      <c r="A9" s="18" t="inlineStr">
        <is>
          <t>Taux de cotisations</t>
        </is>
      </c>
      <c r="B9" s="21">
        <f>IFERROR(VLOOKUP("Taux de cotisations",'Paramètres'!$A$2:$B$8,2,FALSE),0)</f>
        <v/>
      </c>
      <c r="D9" s="18" t="inlineStr">
        <is>
          <t>Pourcentage du seuil consommé</t>
        </is>
      </c>
      <c r="E9" s="21">
        <f>IFERROR('Synthèse'!$E$4/'Synthèse'!$B$8,0)</f>
        <v/>
      </c>
    </row>
    <row r="10">
      <c r="A10" s="16" t="inlineStr">
        <is>
          <t>Taux de versement libératoire</t>
        </is>
      </c>
      <c r="B10" s="22">
        <f>IFERROR(VLOOKUP("Taux de versement libératoire",'Paramètres'!$A$2:$B$8,2,FALSE),0)</f>
        <v/>
      </c>
      <c r="D10" s="16" t="inlineStr">
        <is>
          <t>Nombre de recettes encaissées</t>
        </is>
      </c>
      <c r="E10" s="23">
        <f>COUNTIF('Livre recettes'!$N$2:$N$101,"Encaissé")</f>
        <v/>
      </c>
    </row>
    <row r="11">
      <c r="D11" s="18" t="inlineStr">
        <is>
          <t>Alerte seuil</t>
        </is>
      </c>
      <c r="E11" s="11">
        <f>IF('Synthèse'!$E$9&gt;=0.8,"Vigilance : 80 % du seuil atteint","Situation normale")</f>
        <v/>
      </c>
    </row>
    <row r="14">
      <c r="A14" s="15" t="inlineStr">
        <is>
          <t>Suivi mensuel - Année 2026</t>
        </is>
      </c>
      <c r="B14" s="15" t="n"/>
      <c r="C14" s="15" t="n"/>
      <c r="D14" s="15" t="n"/>
      <c r="E14" s="15" t="n"/>
      <c r="F14" s="15" t="n"/>
      <c r="G14" s="15" t="n"/>
      <c r="I14" s="15" t="inlineStr">
        <is>
          <t>Répartition par règlement</t>
        </is>
      </c>
      <c r="J14" s="15" t="n"/>
    </row>
    <row r="15">
      <c r="A15" s="1" t="inlineStr">
        <is>
          <t>Mois</t>
        </is>
      </c>
      <c r="B15" s="1" t="inlineStr">
        <is>
          <t>CA HT</t>
        </is>
      </c>
      <c r="C15" s="1" t="inlineStr">
        <is>
          <t>TVA</t>
        </is>
      </c>
      <c r="D15" s="1" t="inlineStr">
        <is>
          <t>TTC</t>
        </is>
      </c>
      <c r="E15" s="1" t="inlineStr">
        <is>
          <t>Cotisations estimées</t>
        </is>
      </c>
      <c r="F15" s="1" t="inlineStr">
        <is>
          <t>Part du CA annuel</t>
        </is>
      </c>
      <c r="G15" s="1" t="inlineStr">
        <is>
          <t>Nombre de recettes</t>
        </is>
      </c>
      <c r="I15" s="1" t="inlineStr">
        <is>
          <t>Mode de règlement</t>
        </is>
      </c>
      <c r="J15" s="1" t="inlineStr">
        <is>
          <t>Nombre de recettes</t>
        </is>
      </c>
    </row>
    <row r="16">
      <c r="A16" s="8" t="inlineStr">
        <is>
          <t>2026-01</t>
        </is>
      </c>
      <c r="B16" s="7">
        <f>SUMIF('Livre recettes'!$O$2:$O$101,A16,'Livre recettes'!$J$2:$J$101)</f>
        <v/>
      </c>
      <c r="C16" s="7">
        <f>SUMIF('Livre recettes'!$O$2:$O$101,A16,'Livre recettes'!$L$2:$L$101)</f>
        <v/>
      </c>
      <c r="D16" s="7">
        <f>SUMIF('Livre recettes'!$O$2:$O$101,A16,'Livre recettes'!$M$2:$M$101)</f>
        <v/>
      </c>
      <c r="E16" s="7">
        <f>IFERROR(B16*'Synthèse'!$B$9,0)</f>
        <v/>
      </c>
      <c r="F16" s="24">
        <f>IFERROR(B16/'Synthèse'!$E$4,0)</f>
        <v/>
      </c>
      <c r="G16" s="8">
        <f>COUNTIF('Livre recettes'!$O$2:$O$101,A16)</f>
        <v/>
      </c>
      <c r="I16" s="8" t="inlineStr">
        <is>
          <t>Virement</t>
        </is>
      </c>
      <c r="J16" s="8">
        <f>COUNTIF('Livre recettes'!$I$2:$I$101,I16)</f>
        <v/>
      </c>
    </row>
    <row r="17">
      <c r="A17" s="11" t="inlineStr">
        <is>
          <t>2026-02</t>
        </is>
      </c>
      <c r="B17" s="10">
        <f>SUMIF('Livre recettes'!$O$2:$O$101,A17,'Livre recettes'!$J$2:$J$101)</f>
        <v/>
      </c>
      <c r="C17" s="10">
        <f>SUMIF('Livre recettes'!$O$2:$O$101,A17,'Livre recettes'!$L$2:$L$101)</f>
        <v/>
      </c>
      <c r="D17" s="10">
        <f>SUMIF('Livre recettes'!$O$2:$O$101,A17,'Livre recettes'!$M$2:$M$101)</f>
        <v/>
      </c>
      <c r="E17" s="10">
        <f>IFERROR(B17*'Synthèse'!$B$9,0)</f>
        <v/>
      </c>
      <c r="F17" s="25">
        <f>IFERROR(B17/'Synthèse'!$E$4,0)</f>
        <v/>
      </c>
      <c r="G17" s="11">
        <f>COUNTIF('Livre recettes'!$O$2:$O$101,A17)</f>
        <v/>
      </c>
      <c r="I17" s="11" t="inlineStr">
        <is>
          <t>Carte bancaire</t>
        </is>
      </c>
      <c r="J17" s="11">
        <f>COUNTIF('Livre recettes'!$I$2:$I$101,I17)</f>
        <v/>
      </c>
    </row>
    <row r="18">
      <c r="A18" s="8" t="inlineStr">
        <is>
          <t>2026-03</t>
        </is>
      </c>
      <c r="B18" s="7">
        <f>SUMIF('Livre recettes'!$O$2:$O$101,A18,'Livre recettes'!$J$2:$J$101)</f>
        <v/>
      </c>
      <c r="C18" s="7">
        <f>SUMIF('Livre recettes'!$O$2:$O$101,A18,'Livre recettes'!$L$2:$L$101)</f>
        <v/>
      </c>
      <c r="D18" s="7">
        <f>SUMIF('Livre recettes'!$O$2:$O$101,A18,'Livre recettes'!$M$2:$M$101)</f>
        <v/>
      </c>
      <c r="E18" s="7">
        <f>IFERROR(B18*'Synthèse'!$B$9,0)</f>
        <v/>
      </c>
      <c r="F18" s="24">
        <f>IFERROR(B18/'Synthèse'!$E$4,0)</f>
        <v/>
      </c>
      <c r="G18" s="8">
        <f>COUNTIF('Livre recettes'!$O$2:$O$101,A18)</f>
        <v/>
      </c>
      <c r="I18" s="8" t="inlineStr">
        <is>
          <t>Chèque</t>
        </is>
      </c>
      <c r="J18" s="8">
        <f>COUNTIF('Livre recettes'!$I$2:$I$101,I18)</f>
        <v/>
      </c>
    </row>
    <row r="19">
      <c r="A19" s="11" t="inlineStr">
        <is>
          <t>2026-04</t>
        </is>
      </c>
      <c r="B19" s="10">
        <f>SUMIF('Livre recettes'!$O$2:$O$101,A19,'Livre recettes'!$J$2:$J$101)</f>
        <v/>
      </c>
      <c r="C19" s="10">
        <f>SUMIF('Livre recettes'!$O$2:$O$101,A19,'Livre recettes'!$L$2:$L$101)</f>
        <v/>
      </c>
      <c r="D19" s="10">
        <f>SUMIF('Livre recettes'!$O$2:$O$101,A19,'Livre recettes'!$M$2:$M$101)</f>
        <v/>
      </c>
      <c r="E19" s="10">
        <f>IFERROR(B19*'Synthèse'!$B$9,0)</f>
        <v/>
      </c>
      <c r="F19" s="25">
        <f>IFERROR(B19/'Synthèse'!$E$4,0)</f>
        <v/>
      </c>
      <c r="G19" s="11">
        <f>COUNTIF('Livre recettes'!$O$2:$O$101,A19)</f>
        <v/>
      </c>
    </row>
    <row r="20">
      <c r="A20" s="8" t="inlineStr">
        <is>
          <t>2026-05</t>
        </is>
      </c>
      <c r="B20" s="7">
        <f>SUMIF('Livre recettes'!$O$2:$O$101,A20,'Livre recettes'!$J$2:$J$101)</f>
        <v/>
      </c>
      <c r="C20" s="7">
        <f>SUMIF('Livre recettes'!$O$2:$O$101,A20,'Livre recettes'!$L$2:$L$101)</f>
        <v/>
      </c>
      <c r="D20" s="7">
        <f>SUMIF('Livre recettes'!$O$2:$O$101,A20,'Livre recettes'!$M$2:$M$101)</f>
        <v/>
      </c>
      <c r="E20" s="7">
        <f>IFERROR(B20*'Synthèse'!$B$9,0)</f>
        <v/>
      </c>
      <c r="F20" s="24">
        <f>IFERROR(B20/'Synthèse'!$E$4,0)</f>
        <v/>
      </c>
      <c r="G20" s="8">
        <f>COUNTIF('Livre recettes'!$O$2:$O$101,A20)</f>
        <v/>
      </c>
    </row>
    <row r="21">
      <c r="A21" s="11" t="inlineStr">
        <is>
          <t>2026-06</t>
        </is>
      </c>
      <c r="B21" s="10">
        <f>SUMIF('Livre recettes'!$O$2:$O$101,A21,'Livre recettes'!$J$2:$J$101)</f>
        <v/>
      </c>
      <c r="C21" s="10">
        <f>SUMIF('Livre recettes'!$O$2:$O$101,A21,'Livre recettes'!$L$2:$L$101)</f>
        <v/>
      </c>
      <c r="D21" s="10">
        <f>SUMIF('Livre recettes'!$O$2:$O$101,A21,'Livre recettes'!$M$2:$M$101)</f>
        <v/>
      </c>
      <c r="E21" s="10">
        <f>IFERROR(B21*'Synthèse'!$B$9,0)</f>
        <v/>
      </c>
      <c r="F21" s="25">
        <f>IFERROR(B21/'Synthèse'!$E$4,0)</f>
        <v/>
      </c>
      <c r="G21" s="11">
        <f>COUNTIF('Livre recettes'!$O$2:$O$101,A21)</f>
        <v/>
      </c>
    </row>
    <row r="22">
      <c r="A22" s="8" t="inlineStr">
        <is>
          <t>2026-07</t>
        </is>
      </c>
      <c r="B22" s="7">
        <f>SUMIF('Livre recettes'!$O$2:$O$101,A22,'Livre recettes'!$J$2:$J$101)</f>
        <v/>
      </c>
      <c r="C22" s="7">
        <f>SUMIF('Livre recettes'!$O$2:$O$101,A22,'Livre recettes'!$L$2:$L$101)</f>
        <v/>
      </c>
      <c r="D22" s="7">
        <f>SUMIF('Livre recettes'!$O$2:$O$101,A22,'Livre recettes'!$M$2:$M$101)</f>
        <v/>
      </c>
      <c r="E22" s="7">
        <f>IFERROR(B22*'Synthèse'!$B$9,0)</f>
        <v/>
      </c>
      <c r="F22" s="24">
        <f>IFERROR(B22/'Synthèse'!$E$4,0)</f>
        <v/>
      </c>
      <c r="G22" s="8">
        <f>COUNTIF('Livre recettes'!$O$2:$O$101,A22)</f>
        <v/>
      </c>
    </row>
    <row r="23">
      <c r="A23" s="11" t="inlineStr">
        <is>
          <t>2026-08</t>
        </is>
      </c>
      <c r="B23" s="10">
        <f>SUMIF('Livre recettes'!$O$2:$O$101,A23,'Livre recettes'!$J$2:$J$101)</f>
        <v/>
      </c>
      <c r="C23" s="10">
        <f>SUMIF('Livre recettes'!$O$2:$O$101,A23,'Livre recettes'!$L$2:$L$101)</f>
        <v/>
      </c>
      <c r="D23" s="10">
        <f>SUMIF('Livre recettes'!$O$2:$O$101,A23,'Livre recettes'!$M$2:$M$101)</f>
        <v/>
      </c>
      <c r="E23" s="10">
        <f>IFERROR(B23*'Synthèse'!$B$9,0)</f>
        <v/>
      </c>
      <c r="F23" s="25">
        <f>IFERROR(B23/'Synthèse'!$E$4,0)</f>
        <v/>
      </c>
      <c r="G23" s="11">
        <f>COUNTIF('Livre recettes'!$O$2:$O$101,A23)</f>
        <v/>
      </c>
    </row>
    <row r="24">
      <c r="A24" s="8" t="inlineStr">
        <is>
          <t>2026-09</t>
        </is>
      </c>
      <c r="B24" s="7">
        <f>SUMIF('Livre recettes'!$O$2:$O$101,A24,'Livre recettes'!$J$2:$J$101)</f>
        <v/>
      </c>
      <c r="C24" s="7">
        <f>SUMIF('Livre recettes'!$O$2:$O$101,A24,'Livre recettes'!$L$2:$L$101)</f>
        <v/>
      </c>
      <c r="D24" s="7">
        <f>SUMIF('Livre recettes'!$O$2:$O$101,A24,'Livre recettes'!$M$2:$M$101)</f>
        <v/>
      </c>
      <c r="E24" s="7">
        <f>IFERROR(B24*'Synthèse'!$B$9,0)</f>
        <v/>
      </c>
      <c r="F24" s="24">
        <f>IFERROR(B24/'Synthèse'!$E$4,0)</f>
        <v/>
      </c>
      <c r="G24" s="8">
        <f>COUNTIF('Livre recettes'!$O$2:$O$101,A24)</f>
        <v/>
      </c>
    </row>
    <row r="25">
      <c r="A25" s="11" t="inlineStr">
        <is>
          <t>2026-10</t>
        </is>
      </c>
      <c r="B25" s="10">
        <f>SUMIF('Livre recettes'!$O$2:$O$101,A25,'Livre recettes'!$J$2:$J$101)</f>
        <v/>
      </c>
      <c r="C25" s="10">
        <f>SUMIF('Livre recettes'!$O$2:$O$101,A25,'Livre recettes'!$L$2:$L$101)</f>
        <v/>
      </c>
      <c r="D25" s="10">
        <f>SUMIF('Livre recettes'!$O$2:$O$101,A25,'Livre recettes'!$M$2:$M$101)</f>
        <v/>
      </c>
      <c r="E25" s="10">
        <f>IFERROR(B25*'Synthèse'!$B$9,0)</f>
        <v/>
      </c>
      <c r="F25" s="25">
        <f>IFERROR(B25/'Synthèse'!$E$4,0)</f>
        <v/>
      </c>
      <c r="G25" s="11">
        <f>COUNTIF('Livre recettes'!$O$2:$O$101,A25)</f>
        <v/>
      </c>
    </row>
    <row r="26">
      <c r="A26" s="8" t="inlineStr">
        <is>
          <t>2026-11</t>
        </is>
      </c>
      <c r="B26" s="7">
        <f>SUMIF('Livre recettes'!$O$2:$O$101,A26,'Livre recettes'!$J$2:$J$101)</f>
        <v/>
      </c>
      <c r="C26" s="7">
        <f>SUMIF('Livre recettes'!$O$2:$O$101,A26,'Livre recettes'!$L$2:$L$101)</f>
        <v/>
      </c>
      <c r="D26" s="7">
        <f>SUMIF('Livre recettes'!$O$2:$O$101,A26,'Livre recettes'!$M$2:$M$101)</f>
        <v/>
      </c>
      <c r="E26" s="7">
        <f>IFERROR(B26*'Synthèse'!$B$9,0)</f>
        <v/>
      </c>
      <c r="F26" s="24">
        <f>IFERROR(B26/'Synthèse'!$E$4,0)</f>
        <v/>
      </c>
      <c r="G26" s="8">
        <f>COUNTIF('Livre recettes'!$O$2:$O$101,A26)</f>
        <v/>
      </c>
    </row>
    <row r="27">
      <c r="A27" s="11" t="inlineStr">
        <is>
          <t>2026-12</t>
        </is>
      </c>
      <c r="B27" s="10">
        <f>SUMIF('Livre recettes'!$O$2:$O$101,A27,'Livre recettes'!$J$2:$J$101)</f>
        <v/>
      </c>
      <c r="C27" s="10">
        <f>SUMIF('Livre recettes'!$O$2:$O$101,A27,'Livre recettes'!$L$2:$L$101)</f>
        <v/>
      </c>
      <c r="D27" s="10">
        <f>SUMIF('Livre recettes'!$O$2:$O$101,A27,'Livre recettes'!$M$2:$M$101)</f>
        <v/>
      </c>
      <c r="E27" s="10">
        <f>IFERROR(B27*'Synthèse'!$B$9,0)</f>
        <v/>
      </c>
      <c r="F27" s="25">
        <f>IFERROR(B27/'Synthèse'!$E$4,0)</f>
        <v/>
      </c>
      <c r="G27" s="11">
        <f>COUNTIF('Livre recettes'!$O$2:$O$101,A27)</f>
        <v/>
      </c>
    </row>
    <row r="28">
      <c r="A28" s="12" t="inlineStr">
        <is>
          <t>Total annuel</t>
        </is>
      </c>
      <c r="B28" s="26">
        <f>SUM(B16:B27)</f>
        <v/>
      </c>
      <c r="C28" s="26">
        <f>SUM(C16:C27)</f>
        <v/>
      </c>
      <c r="D28" s="26">
        <f>SUM(D16:D27)</f>
        <v/>
      </c>
      <c r="E28" s="26">
        <f>SUM(E16:E27)</f>
        <v/>
      </c>
      <c r="F28" s="27">
        <f>SUM(F16:F27)</f>
        <v/>
      </c>
      <c r="G28" s="12">
        <f>SUM(G16:G27)</f>
        <v/>
      </c>
    </row>
  </sheetData>
  <mergeCells count="1">
    <mergeCell ref="A1:N1"/>
  </mergeCells>
  <conditionalFormatting sqref="E4:E10">
    <cfRule type="expression" priority="1" dxfId="1" stopIfTrue="1">
      <formula>E4&gt;0</formula>
    </cfRule>
  </conditionalFormatting>
  <conditionalFormatting sqref="E11">
    <cfRule type="expression" priority="2" dxfId="1" stopIfTrue="1">
      <formula>E11="Situation normale"</formula>
    </cfRule>
    <cfRule type="expression" priority="3" dxfId="0" stopIfTrue="1">
      <formula>E11="Vigilance : 80 % du seuil atteint"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2" customWidth="1" min="2" max="2"/>
  </cols>
  <sheetData>
    <row r="1">
      <c r="A1" s="1" t="inlineStr">
        <is>
          <t>Paramètre</t>
        </is>
      </c>
      <c r="B1" s="1" t="inlineStr">
        <is>
          <t>Valeur modifiable</t>
        </is>
      </c>
    </row>
    <row r="2">
      <c r="A2" s="16" t="inlineStr">
        <is>
          <t>Nom de l'entrepreneur</t>
        </is>
      </c>
      <c r="B2" s="4" t="inlineStr">
        <is>
          <t>Camille Dupont</t>
        </is>
      </c>
    </row>
    <row r="3">
      <c r="A3" s="18" t="inlineStr">
        <is>
          <t>Activité</t>
        </is>
      </c>
      <c r="B3" s="4" t="inlineStr">
        <is>
          <t>Conseil et services numériques</t>
        </is>
      </c>
    </row>
    <row r="4">
      <c r="A4" s="16" t="inlineStr">
        <is>
          <t>Régime</t>
        </is>
      </c>
      <c r="B4" s="4" t="inlineStr">
        <is>
          <t>Micro-entreprise</t>
        </is>
      </c>
    </row>
    <row r="5">
      <c r="A5" s="18" t="inlineStr">
        <is>
          <t>Année suivie</t>
        </is>
      </c>
      <c r="B5" s="28" t="n">
        <v>2026</v>
      </c>
    </row>
    <row r="6">
      <c r="A6" s="16" t="inlineStr">
        <is>
          <t>Seuil annuel de suivi</t>
        </is>
      </c>
      <c r="B6" s="29" t="n">
        <v>0</v>
      </c>
    </row>
    <row r="7">
      <c r="A7" s="18" t="inlineStr">
        <is>
          <t>Taux de cotisations</t>
        </is>
      </c>
      <c r="B7" s="30" t="n">
        <v>0</v>
      </c>
    </row>
    <row r="8">
      <c r="A8" s="16" t="inlineStr">
        <is>
          <t>Taux de versement libératoire</t>
        </is>
      </c>
      <c r="B8" s="30" t="n">
        <v>0</v>
      </c>
    </row>
  </sheetData>
  <autoFilter ref="A1:B8"/>
  <dataValidations count="1">
    <dataValidation sqref="B4" showErrorMessage="1" showInputMessage="1" allowBlank="0" type="list">
      <formula1>"Micro-entreprise,EI"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4" t="inlineStr">
        <is>
          <t>Mode d'emploi - Livre de compte auto-entrepreneur</t>
        </is>
      </c>
    </row>
    <row r="3">
      <c r="A3" s="15" t="inlineStr">
        <is>
          <t>Rubrique</t>
        </is>
      </c>
      <c r="B3" s="15" t="inlineStr">
        <is>
          <t>Consignes</t>
        </is>
      </c>
    </row>
    <row r="4" ht="48" customHeight="1">
      <c r="A4" s="31" t="inlineStr">
        <is>
          <t>Paramètres</t>
        </is>
      </c>
      <c r="B4" s="32" t="inlineStr">
        <is>
          <t>Commencez par compléter la feuille « Paramètres ». Les montants de seuil et les taux sont volontairement modifiables : vérifiez-les auprès de l'URSSAF et d'impots.gouv.fr avant toute déclaration.</t>
        </is>
      </c>
    </row>
    <row r="5" ht="48" customHeight="1">
      <c r="A5" s="33" t="inlineStr">
        <is>
          <t>Livre recettes</t>
        </is>
      </c>
      <c r="B5" s="34" t="inlineStr">
        <is>
          <t>Saisissez une ligne par encaissement dans l'ordre chronologique. Les colonnes jaunes sont destinées à la saisie. Les colonnes TVA, TTC, statut, mois et contrôle référence sont calculées automatiquement.</t>
        </is>
      </c>
    </row>
    <row r="6" ht="48" customHeight="1">
      <c r="A6" s="31" t="inlineStr">
        <is>
          <t>Date de facture</t>
        </is>
      </c>
      <c r="B6" s="32" t="inlineStr">
        <is>
          <t>La date de facture correspond à la date d'émission du document commercial. Elle peut être différente de la date à laquelle le paiement est réellement reçu.</t>
        </is>
      </c>
    </row>
    <row r="7" ht="48" customHeight="1">
      <c r="A7" s="33" t="inlineStr">
        <is>
          <t>Date d'encaissement</t>
        </is>
      </c>
      <c r="B7" s="34" t="inlineStr">
        <is>
          <t>La date d'encaissement est la date effective de réception du paiement. Pour le livre des recettes, elle permet d'enregistrer chronologiquement les sommes encaissées.</t>
        </is>
      </c>
    </row>
    <row r="8" ht="48" customHeight="1">
      <c r="A8" s="31" t="inlineStr">
        <is>
          <t>Obligation de suivi</t>
        </is>
      </c>
      <c r="B8" s="32" t="inlineStr">
        <is>
          <t>Une micro-entreprise doit tenir un livre des recettes chronologique, avec les références utiles permettant de retrouver les opérations et leurs justificatifs.</t>
        </is>
      </c>
    </row>
    <row r="9" ht="48" customHeight="1">
      <c r="A9" s="33" t="inlineStr">
        <is>
          <t>Justificatifs</t>
        </is>
      </c>
      <c r="B9" s="34" t="inlineStr">
        <is>
          <t>Conservez les factures, devis acceptés, relevés bancaires, preuves de paiement et autres pièces justificatives dans un classement fiable et accessible.</t>
        </is>
      </c>
    </row>
    <row r="10" ht="48" customHeight="1">
      <c r="A10" s="31" t="inlineStr">
        <is>
          <t>TVA</t>
        </is>
      </c>
      <c r="B10" s="32" t="inlineStr">
        <is>
          <t>Les taux usuels peuvent notamment être de 20 %, 10 %, 5,5 % ou 0 % en franchise en base. Vérifiez le taux applicable à votre activité et à chaque prestation.</t>
        </is>
      </c>
    </row>
    <row r="11" ht="48" customHeight="1">
      <c r="A11" s="33" t="inlineStr">
        <is>
          <t>Franchise en base</t>
        </is>
      </c>
      <c r="B11" s="34" t="inlineStr">
        <is>
          <t>Lorsque la franchise en base s'applique, la facture comporte généralement la mention : « TVA non applicable, article 293 B du CGI ».</t>
        </is>
      </c>
    </row>
    <row r="12" ht="48" customHeight="1">
      <c r="A12" s="31" t="inlineStr">
        <is>
          <t>Référence et règlement</t>
        </is>
      </c>
      <c r="B12" s="32" t="inlineStr">
        <is>
          <t>Indiquez une référence de facture unique et le mode de règlement pour chaque recette. La colonne de contrôle signale les références manquantes ou dupliquées.</t>
        </is>
      </c>
    </row>
    <row r="13" ht="48" customHeight="1">
      <c r="A13" s="33" t="inlineStr">
        <is>
          <t>Seuils et cotisations</t>
        </is>
      </c>
      <c r="B13" s="34" t="inlineStr">
        <is>
          <t>Consultez régulièrement votre chiffre d'affaires cumulé, votre seuil de suivi et les estimations de cotisations. Les indicateurs de la feuille « Synthèse » facilitent le contrôle.</t>
        </is>
      </c>
    </row>
    <row r="14" ht="48" customHeight="1">
      <c r="A14" s="31" t="inlineStr">
        <is>
          <t>RGPD et CNIL</t>
        </is>
      </c>
      <c r="B14" s="32" t="inlineStr">
        <is>
          <t>Limitez les données clients aux informations nécessaires, sécurisez le fichier, définissez une durée de conservation adaptée et évitez toute diffusion non autorisée des données personnelles.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2026-10-02T17:44:45Z</dcterms:created>
  <dcterms:modified xmlns:dcterms="http://purl.org/dc/terms/" xmlns:xsi="http://www.w3.org/2001/XMLSchema-instance" xsi:type="dcterms:W3CDTF">2026-10-02T17:44:45Z</dcterms:modified>
</cp:coreProperties>
</file>