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entaire" sheetId="1" state="visible" r:id="rId1"/>
    <sheet xmlns:r="http://schemas.openxmlformats.org/officeDocument/2006/relationships" name="Référentiels" sheetId="2" state="visible" r:id="rId2"/>
    <sheet xmlns:r="http://schemas.openxmlformats.org/officeDocument/2006/relationships" name="Synthèse" sheetId="3" state="visible" r:id="rId3"/>
    <sheet xmlns:r="http://schemas.openxmlformats.org/officeDocument/2006/relationships" name="Mode d'emploi" sheetId="4" state="visible" r:id="rId4"/>
  </sheets>
  <definedNames>
    <definedName name="_xlnm._FilterDatabase" localSheetId="0" hidden="1">'Inventaire'!$A$1:$T$101</definedName>
    <definedName name="_xlnm._FilterDatabase" localSheetId="1" hidden="1">'Référentiels'!$A$1:$C$8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#\ ##0,00\ &quot;€&quot;"/>
    <numFmt numFmtId="166" formatCode="0 &quot;mois&quot;"/>
  </numFmts>
  <fonts count="5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color rgb="001F2937"/>
      <sz val="10"/>
    </font>
    <font>
      <name val="Calibri"/>
      <b val="1"/>
      <color rgb="00FFFFFF"/>
      <sz val="10"/>
    </font>
    <font>
      <name val="Calibri"/>
      <b val="1"/>
      <color rgb="00FFFFFF"/>
      <sz val="16"/>
    </font>
  </fonts>
  <fills count="8">
    <fill>
      <patternFill/>
    </fill>
    <fill>
      <patternFill patternType="gray125"/>
    </fill>
    <fill>
      <patternFill patternType="solid">
        <fgColor rgb="00E11D48"/>
      </patternFill>
    </fill>
    <fill>
      <patternFill patternType="solid">
        <fgColor rgb="00FFFBEB"/>
      </patternFill>
    </fill>
    <fill>
      <patternFill patternType="solid">
        <fgColor rgb="00FDF0F3"/>
      </patternFill>
    </fill>
    <fill>
      <patternFill patternType="solid">
        <fgColor rgb="00FFFFFF"/>
      </patternFill>
    </fill>
    <fill>
      <patternFill patternType="solid">
        <fgColor rgb="000891B2"/>
      </patternFill>
    </fill>
    <fill>
      <patternFill patternType="solid">
        <fgColor rgb="00BE123C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left" vertical="center" wrapText="1"/>
    </xf>
    <xf numFmtId="164" fontId="2" fillId="3" borderId="1" applyAlignment="1" pivotButton="0" quotePrefix="0" xfId="0">
      <alignment horizontal="center" vertical="center" wrapText="1"/>
    </xf>
    <xf numFmtId="165" fontId="2" fillId="3" borderId="1" applyAlignment="1" pivotButton="0" quotePrefix="0" xfId="0">
      <alignment horizontal="left" vertical="center" wrapText="1"/>
    </xf>
    <xf numFmtId="9" fontId="2" fillId="3" borderId="1" applyAlignment="1" pivotButton="0" quotePrefix="0" xfId="0">
      <alignment horizontal="center" vertical="center" wrapText="1"/>
    </xf>
    <xf numFmtId="165" fontId="2" fillId="4" borderId="1" applyAlignment="1" pivotButton="0" quotePrefix="0" xfId="0">
      <alignment horizontal="center" vertical="center" wrapText="1"/>
    </xf>
    <xf numFmtId="166" fontId="2" fillId="4" borderId="1" applyAlignment="1" pivotButton="0" quotePrefix="0" xfId="0">
      <alignment horizontal="center" vertical="center" wrapText="1"/>
    </xf>
    <xf numFmtId="164" fontId="2" fillId="4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horizontal="center" vertical="center" wrapText="1"/>
    </xf>
    <xf numFmtId="165" fontId="2" fillId="5" borderId="1" applyAlignment="1" pivotButton="0" quotePrefix="0" xfId="0">
      <alignment horizontal="center" vertical="center" wrapText="1"/>
    </xf>
    <xf numFmtId="166" fontId="2" fillId="5" borderId="1" applyAlignment="1" pivotButton="0" quotePrefix="0" xfId="0">
      <alignment horizontal="center" vertical="center" wrapText="1"/>
    </xf>
    <xf numFmtId="164" fontId="2" fillId="5" borderId="1" applyAlignment="1" pivotButton="0" quotePrefix="0" xfId="0">
      <alignment horizontal="center" vertical="center" wrapText="1"/>
    </xf>
    <xf numFmtId="0" fontId="2" fillId="5" borderId="1" applyAlignment="1" pivotButton="0" quotePrefix="0" xfId="0">
      <alignment horizontal="center" vertical="center" wrapText="1"/>
    </xf>
    <xf numFmtId="0" fontId="3" fillId="6" borderId="1" applyAlignment="1" pivotButton="0" quotePrefix="0" xfId="0">
      <alignment horizontal="center" vertical="center" wrapText="1"/>
    </xf>
    <xf numFmtId="165" fontId="3" fillId="6" borderId="1" applyAlignment="1" pivotButton="0" quotePrefix="0" xfId="0">
      <alignment horizontal="center" vertical="center" wrapText="1"/>
    </xf>
    <xf numFmtId="0" fontId="3" fillId="7" borderId="1" applyAlignment="1" pivotButton="0" quotePrefix="0" xfId="0">
      <alignment horizontal="center" vertical="center" wrapText="1"/>
    </xf>
    <xf numFmtId="166" fontId="2" fillId="3" borderId="1" applyAlignment="1" pivotButton="0" quotePrefix="0" xfId="0">
      <alignment horizontal="center" vertical="center" wrapText="1"/>
    </xf>
    <xf numFmtId="0" fontId="4" fillId="2" borderId="0" applyAlignment="1" pivotButton="0" quotePrefix="0" xfId="0">
      <alignment horizontal="left" vertical="center"/>
    </xf>
    <xf numFmtId="0" fontId="3" fillId="7" borderId="1" applyAlignment="1" pivotButton="0" quotePrefix="0" xfId="0">
      <alignment horizontal="left" vertical="center" wrapText="1"/>
    </xf>
    <xf numFmtId="1" fontId="3" fillId="6" borderId="1" applyAlignment="1" pivotButton="0" quotePrefix="0" xfId="0">
      <alignment horizontal="right" vertical="center"/>
    </xf>
    <xf numFmtId="165" fontId="3" fillId="6" borderId="1" applyAlignment="1" pivotButton="0" quotePrefix="0" xfId="0">
      <alignment horizontal="right" vertical="center"/>
    </xf>
    <xf numFmtId="9" fontId="3" fillId="6" borderId="1" applyAlignment="1" pivotButton="0" quotePrefix="0" xfId="0">
      <alignment horizontal="right" vertical="center"/>
    </xf>
    <xf numFmtId="0" fontId="1" fillId="2" borderId="1" applyAlignment="1" pivotButton="0" quotePrefix="0" xfId="0">
      <alignment horizontal="left" vertical="center" wrapText="1"/>
    </xf>
    <xf numFmtId="0" fontId="2" fillId="4" borderId="1" applyAlignment="1" pivotButton="0" quotePrefix="0" xfId="0">
      <alignment horizontal="left" vertical="center" wrapText="1"/>
    </xf>
    <xf numFmtId="0" fontId="2" fillId="5" borderId="1" applyAlignment="1" pivotButton="0" quotePrefix="0" xfId="0">
      <alignment horizontal="left" vertical="center" wrapText="1"/>
    </xf>
    <xf numFmtId="0" fontId="3" fillId="6" borderId="1" applyAlignment="1" pivotButton="0" quotePrefix="0" xfId="0">
      <alignment horizontal="left" vertical="center" wrapText="1"/>
    </xf>
    <xf numFmtId="164" fontId="2" fillId="3" borderId="1" applyAlignment="1" pivotButton="0" quotePrefix="0" xfId="0">
      <alignment horizontal="center" vertical="center" wrapText="1"/>
    </xf>
    <xf numFmtId="165" fontId="2" fillId="3" borderId="1" applyAlignment="1" pivotButton="0" quotePrefix="0" xfId="0">
      <alignment horizontal="left" vertical="center" wrapText="1"/>
    </xf>
    <xf numFmtId="165" fontId="2" fillId="4" borderId="1" applyAlignment="1" pivotButton="0" quotePrefix="0" xfId="0">
      <alignment horizontal="center" vertical="center" wrapText="1"/>
    </xf>
    <xf numFmtId="166" fontId="2" fillId="4" borderId="1" applyAlignment="1" pivotButton="0" quotePrefix="0" xfId="0">
      <alignment horizontal="center" vertical="center" wrapText="1"/>
    </xf>
    <xf numFmtId="164" fontId="2" fillId="4" borderId="1" applyAlignment="1" pivotButton="0" quotePrefix="0" xfId="0">
      <alignment horizontal="center" vertical="center" wrapText="1"/>
    </xf>
    <xf numFmtId="165" fontId="2" fillId="5" borderId="1" applyAlignment="1" pivotButton="0" quotePrefix="0" xfId="0">
      <alignment horizontal="center" vertical="center" wrapText="1"/>
    </xf>
    <xf numFmtId="166" fontId="2" fillId="5" borderId="1" applyAlignment="1" pivotButton="0" quotePrefix="0" xfId="0">
      <alignment horizontal="center" vertical="center" wrapText="1"/>
    </xf>
    <xf numFmtId="164" fontId="2" fillId="5" borderId="1" applyAlignment="1" pivotButton="0" quotePrefix="0" xfId="0">
      <alignment horizontal="center" vertical="center" wrapText="1"/>
    </xf>
    <xf numFmtId="165" fontId="3" fillId="6" borderId="1" applyAlignment="1" pivotButton="0" quotePrefix="0" xfId="0">
      <alignment horizontal="center" vertical="center" wrapText="1"/>
    </xf>
    <xf numFmtId="166" fontId="2" fillId="3" borderId="1" applyAlignment="1" pivotButton="0" quotePrefix="0" xfId="0">
      <alignment horizontal="center" vertical="center" wrapText="1"/>
    </xf>
    <xf numFmtId="165" fontId="3" fillId="6" borderId="1" applyAlignment="1" pivotButton="0" quotePrefix="0" xfId="0">
      <alignment horizontal="right" vertical="center"/>
    </xf>
  </cellXfs>
  <cellStyles count="1">
    <cellStyle name="Normal" xfId="0" builtinId="0" hidden="0"/>
  </cellStyles>
  <dxfs count="2">
    <dxf>
      <font>
        <name val="Calibri"/>
        <b val="1"/>
        <color rgb="00FFFFFF"/>
        <sz val="10"/>
      </font>
      <fill>
        <patternFill patternType="solid">
          <fgColor rgb="00DC2626"/>
        </patternFill>
      </fill>
    </dxf>
    <dxf>
      <font>
        <name val="Calibri"/>
        <b val="1"/>
        <color rgb="00FFFFFF"/>
        <sz val="10"/>
      </font>
      <fill>
        <patternFill patternType="solid">
          <fgColor rgb="0016A34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Valeur HT par type de matériel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'Synthèse'!C14</f>
            </strRef>
          </tx>
          <spPr>
            <a:solidFill xmlns:a="http://schemas.openxmlformats.org/drawingml/2006/main">
              <a:srgbClr val="0891B2"/>
            </a:solidFill>
            <a:ln xmlns:a="http://schemas.openxmlformats.org/drawingml/2006/main">
              <a:prstDash val="solid"/>
            </a:ln>
          </spPr>
          <cat>
            <numRef>
              <f>'Synthèse'!$A$15:$A$21</f>
            </numRef>
          </cat>
          <val>
            <numRef>
              <f>'Synthèse'!$C$15:$C$21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Type de matériel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Valeur HT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Répartition par état</a:t>
            </a:r>
          </a:p>
        </rich>
      </tx>
    </title>
    <plotArea>
      <pieChart>
        <varyColors val="1"/>
        <ser>
          <idx val="0"/>
          <order val="0"/>
          <tx>
            <strRef>
              <f>'Synthèse'!F14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16A34A"/>
              </a:solidFill>
              <a:ln xmlns:a="http://schemas.openxmlformats.org/drawingml/2006/main"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0891B2"/>
              </a:solidFill>
              <a:ln xmlns:a="http://schemas.openxmlformats.org/drawingml/2006/main"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DC2626"/>
              </a:solidFill>
              <a:ln xmlns:a="http://schemas.openxmlformats.org/drawingml/2006/main"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BE123C"/>
              </a:solidFill>
              <a:ln xmlns:a="http://schemas.openxmlformats.org/drawingml/2006/main">
                <a:prstDash val="solid"/>
              </a:ln>
            </spPr>
          </dPt>
          <cat>
            <numRef>
              <f>'Synthèse'!$E$15:$E$18</f>
            </numRef>
          </cat>
          <val>
            <numRef>
              <f>'Synthèse'!$F$15:$F$18</f>
            </numRef>
          </val>
        </ser>
        <dLbls>
          <showPercent val="1"/>
        </dLbls>
        <firstSliceAng val="0"/>
      </pieChart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Nombre d'équipements par site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'Synthèse'!I14</f>
            </strRef>
          </tx>
          <spPr>
            <a:solidFill xmlns:a="http://schemas.openxmlformats.org/drawingml/2006/main">
              <a:srgbClr val="E11D48"/>
            </a:solidFill>
            <a:ln xmlns:a="http://schemas.openxmlformats.org/drawingml/2006/main">
              <a:prstDash val="solid"/>
            </a:ln>
          </spPr>
          <cat>
            <numRef>
              <f>'Synthèse'!$H$15:$H$24</f>
            </numRef>
          </cat>
          <val>
            <numRef>
              <f>'Synthèse'!$I$15:$I$24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Nombre d'équipements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Ville / site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0</col>
      <colOff>0</colOff>
      <row>23</row>
      <rowOff>0</rowOff>
    </from>
    <ext cx="540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10</col>
      <colOff>0</colOff>
      <row>23</row>
      <rowOff>0</rowOff>
    </from>
    <ext cx="504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20</col>
      <colOff>0</colOff>
      <row>23</row>
      <rowOff>0</rowOff>
    </from>
    <ext cx="5400000" cy="288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103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2" customWidth="1" min="2" max="2"/>
    <col width="28" customWidth="1" min="3" max="3"/>
    <col width="20" customWidth="1" min="4" max="4"/>
    <col width="22" customWidth="1" min="5" max="5"/>
    <col width="20" customWidth="1" min="6" max="6"/>
    <col width="16" customWidth="1" min="7" max="7"/>
    <col width="14" customWidth="1" min="8" max="8"/>
    <col width="19" customWidth="1" min="9" max="9"/>
    <col width="18" customWidth="1" min="10" max="10"/>
    <col width="16" customWidth="1" min="11" max="11"/>
    <col width="12" customWidth="1" min="12" max="12"/>
    <col width="16" customWidth="1" min="13" max="13"/>
    <col width="18" customWidth="1" min="14" max="14"/>
    <col width="17" customWidth="1" min="15" max="15"/>
    <col width="14" customWidth="1" min="16" max="16"/>
    <col width="18" customWidth="1" min="17" max="17"/>
    <col width="18" customWidth="1" min="18" max="18"/>
    <col width="20" customWidth="1" min="19" max="19"/>
    <col width="34" customWidth="1" min="20" max="20"/>
  </cols>
  <sheetData>
    <row r="1" ht="34" customHeight="1">
      <c r="A1" s="1" t="inlineStr">
        <is>
          <t>ID matériel</t>
        </is>
      </c>
      <c r="B1" s="1" t="inlineStr">
        <is>
          <t>Type de matériel</t>
        </is>
      </c>
      <c r="C1" s="1" t="inlineStr">
        <is>
          <t>Marque / modèle</t>
        </is>
      </c>
      <c r="D1" s="1" t="inlineStr">
        <is>
          <t>Numéro de série</t>
        </is>
      </c>
      <c r="E1" s="1" t="inlineStr">
        <is>
          <t>Utilisateur responsable</t>
        </is>
      </c>
      <c r="F1" s="1" t="inlineStr">
        <is>
          <t>Service</t>
        </is>
      </c>
      <c r="G1" s="1" t="inlineStr">
        <is>
          <t>Ville / site</t>
        </is>
      </c>
      <c r="H1" s="1" t="inlineStr">
        <is>
          <t>Date d'achat</t>
        </is>
      </c>
      <c r="I1" s="1" t="inlineStr">
        <is>
          <t>Fournisseur</t>
        </is>
      </c>
      <c r="J1" s="1" t="inlineStr">
        <is>
          <t>Référence facture</t>
        </is>
      </c>
      <c r="K1" s="1" t="inlineStr">
        <is>
          <t>Prix unitaire HT</t>
        </is>
      </c>
      <c r="L1" s="1" t="inlineStr">
        <is>
          <t>Taux de TVA</t>
        </is>
      </c>
      <c r="M1" s="1" t="inlineStr">
        <is>
          <t>Prix TTC</t>
        </is>
      </c>
      <c r="N1" s="1" t="inlineStr">
        <is>
          <t>Durée de garantie (mois)</t>
        </is>
      </c>
      <c r="O1" s="1" t="inlineStr">
        <is>
          <t>Fin de garantie</t>
        </is>
      </c>
      <c r="P1" s="1" t="inlineStr">
        <is>
          <t>État</t>
        </is>
      </c>
      <c r="Q1" s="1" t="inlineStr">
        <is>
          <t>Date du dernier contrôle</t>
        </is>
      </c>
      <c r="R1" s="1" t="inlineStr">
        <is>
          <t>Prochaine vérification</t>
        </is>
      </c>
      <c r="S1" s="1" t="inlineStr">
        <is>
          <t>Conformité inventaire</t>
        </is>
      </c>
      <c r="T1" s="1" t="inlineStr">
        <is>
          <t>Observations</t>
        </is>
      </c>
    </row>
    <row r="2">
      <c r="A2" s="2" t="inlineStr">
        <is>
          <t>MAT-2026-001</t>
        </is>
      </c>
      <c r="B2" s="2" t="inlineStr">
        <is>
          <t>Ordinateur portable</t>
        </is>
      </c>
      <c r="C2" s="3" t="inlineStr">
        <is>
          <t>Lenovo ThinkPad T14</t>
        </is>
      </c>
      <c r="D2" s="2" t="inlineStr">
        <is>
          <t>LEN-T14-26-001</t>
        </is>
      </c>
      <c r="E2" s="3" t="inlineStr">
        <is>
          <t>Camille Martin</t>
        </is>
      </c>
      <c r="F2" s="2" t="inlineStr">
        <is>
          <t>Informatique</t>
        </is>
      </c>
      <c r="G2" s="2" t="inlineStr">
        <is>
          <t>Paris</t>
        </is>
      </c>
      <c r="H2" s="28" t="n">
        <v>46037</v>
      </c>
      <c r="I2" s="3" t="inlineStr">
        <is>
          <t>LDLC Pro</t>
        </is>
      </c>
      <c r="J2" s="2" t="inlineStr">
        <is>
          <t>FAC-2026-1101</t>
        </is>
      </c>
      <c r="K2" s="29" t="n">
        <v>1249</v>
      </c>
      <c r="L2" s="6" t="n">
        <v>0.2</v>
      </c>
      <c r="M2" s="30">
        <f>IF('Inventaire'!$A2="","",IFERROR('Inventaire'!$K2*(1+'Inventaire'!$L2),0))</f>
        <v/>
      </c>
      <c r="N2" s="31">
        <f>IF('Inventaire'!$A2="","",IFERROR(VLOOKUP('Inventaire'!$B2,'Référentiels'!$A$2:$C$8,3,FALSE),0))</f>
        <v/>
      </c>
      <c r="O2" s="32">
        <f>IF(OR('Inventaire'!$A2="",'Inventaire'!$H2="",'Inventaire'!$N2&lt;=0),"",EDATE('Inventaire'!$H2,'Inventaire'!$N2))</f>
        <v/>
      </c>
      <c r="P2" s="2" t="inlineStr">
        <is>
          <t>En service</t>
        </is>
      </c>
      <c r="Q2" s="28" t="n">
        <v>46086</v>
      </c>
      <c r="R2" s="32">
        <f>IF(OR('Inventaire'!$A2="",'Inventaire'!$Q2=""),"",EDATE('Inventaire'!$Q2,12))</f>
        <v/>
      </c>
      <c r="S2" s="10">
        <f>IF('Inventaire'!$A2="","",IF(AND('Inventaire'!$D2&lt;&gt;"",'Inventaire'!$Q2&lt;&gt;"",'Inventaire'!$Q2&lt;=DATE(2026,9,7)),"Oui","À contrôler"))</f>
        <v/>
      </c>
      <c r="T2" s="3" t="inlineStr">
        <is>
          <t>Poste attribué à la responsable informatique.</t>
        </is>
      </c>
    </row>
    <row r="3">
      <c r="A3" s="2" t="inlineStr">
        <is>
          <t>MAT-2026-002</t>
        </is>
      </c>
      <c r="B3" s="2" t="inlineStr">
        <is>
          <t>Ordinateur portable</t>
        </is>
      </c>
      <c r="C3" s="3" t="inlineStr">
        <is>
          <t>Dell Latitude 5450</t>
        </is>
      </c>
      <c r="D3" s="2" t="inlineStr">
        <is>
          <t>DEL-5450-26-002</t>
        </is>
      </c>
      <c r="E3" s="3" t="inlineStr">
        <is>
          <t>Julien Bernard</t>
        </is>
      </c>
      <c r="F3" s="2" t="inlineStr">
        <is>
          <t>Finance</t>
        </is>
      </c>
      <c r="G3" s="2" t="inlineStr">
        <is>
          <t>Lyon</t>
        </is>
      </c>
      <c r="H3" s="28" t="n">
        <v>46056</v>
      </c>
      <c r="I3" s="3" t="inlineStr">
        <is>
          <t>Dell Technologies</t>
        </is>
      </c>
      <c r="J3" s="2" t="inlineStr">
        <is>
          <t>FAC-2026-1148</t>
        </is>
      </c>
      <c r="K3" s="29" t="n">
        <v>1180</v>
      </c>
      <c r="L3" s="6" t="n">
        <v>0.2</v>
      </c>
      <c r="M3" s="33">
        <f>IF('Inventaire'!$A3="","",IFERROR('Inventaire'!$K3*(1+'Inventaire'!$L3),0))</f>
        <v/>
      </c>
      <c r="N3" s="34">
        <f>IF('Inventaire'!$A3="","",IFERROR(VLOOKUP('Inventaire'!$B3,'Référentiels'!$A$2:$C$8,3,FALSE),0))</f>
        <v/>
      </c>
      <c r="O3" s="35">
        <f>IF(OR('Inventaire'!$A3="",'Inventaire'!$H3="",'Inventaire'!$N3&lt;=0),"",EDATE('Inventaire'!$H3,'Inventaire'!$N3))</f>
        <v/>
      </c>
      <c r="P3" s="2" t="inlineStr">
        <is>
          <t>En service</t>
        </is>
      </c>
      <c r="Q3" s="28" t="n">
        <v>46124</v>
      </c>
      <c r="R3" s="35">
        <f>IF(OR('Inventaire'!$A3="",'Inventaire'!$Q3=""),"",EDATE('Inventaire'!$Q3,12))</f>
        <v/>
      </c>
      <c r="S3" s="14">
        <f>IF('Inventaire'!$A3="","",IF(AND('Inventaire'!$D3&lt;&gt;"",'Inventaire'!$Q3&lt;&gt;"",'Inventaire'!$Q3&lt;=DATE(2026,9,7)),"Oui","À contrôler"))</f>
        <v/>
      </c>
      <c r="T3" s="3" t="inlineStr">
        <is>
          <t>Configuration bureautique standard.</t>
        </is>
      </c>
    </row>
    <row r="4">
      <c r="A4" s="2" t="inlineStr">
        <is>
          <t>MAT-2026-003</t>
        </is>
      </c>
      <c r="B4" s="2" t="inlineStr">
        <is>
          <t>Ordinateur portable</t>
        </is>
      </c>
      <c r="C4" s="3" t="inlineStr">
        <is>
          <t>Apple MacBook Air M3</t>
        </is>
      </c>
      <c r="D4" s="2" t="inlineStr">
        <is>
          <t>APL-M3-26-003</t>
        </is>
      </c>
      <c r="E4" s="3" t="inlineStr">
        <is>
          <t>Émilie Petit</t>
        </is>
      </c>
      <c r="F4" s="2" t="inlineStr">
        <is>
          <t>Marketing</t>
        </is>
      </c>
      <c r="G4" s="2" t="inlineStr">
        <is>
          <t>Nantes</t>
        </is>
      </c>
      <c r="H4" s="28" t="n">
        <v>46071</v>
      </c>
      <c r="I4" s="3" t="inlineStr">
        <is>
          <t>Apple Business</t>
        </is>
      </c>
      <c r="J4" s="2" t="inlineStr">
        <is>
          <t>FAC-2026-1195</t>
        </is>
      </c>
      <c r="K4" s="29" t="n">
        <v>1099</v>
      </c>
      <c r="L4" s="6" t="n">
        <v>0.2</v>
      </c>
      <c r="M4" s="30">
        <f>IF('Inventaire'!$A4="","",IFERROR('Inventaire'!$K4*(1+'Inventaire'!$L4),0))</f>
        <v/>
      </c>
      <c r="N4" s="31">
        <f>IF('Inventaire'!$A4="","",IFERROR(VLOOKUP('Inventaire'!$B4,'Référentiels'!$A$2:$C$8,3,FALSE),0))</f>
        <v/>
      </c>
      <c r="O4" s="32">
        <f>IF(OR('Inventaire'!$A4="",'Inventaire'!$H4="",'Inventaire'!$N4&lt;=0),"",EDATE('Inventaire'!$H4,'Inventaire'!$N4))</f>
        <v/>
      </c>
      <c r="P4" s="2" t="inlineStr">
        <is>
          <t>En service</t>
        </is>
      </c>
      <c r="Q4" s="28" t="n">
        <v>46162</v>
      </c>
      <c r="R4" s="32">
        <f>IF(OR('Inventaire'!$A4="",'Inventaire'!$Q4=""),"",EDATE('Inventaire'!$Q4,12))</f>
        <v/>
      </c>
      <c r="S4" s="10">
        <f>IF('Inventaire'!$A4="","",IF(AND('Inventaire'!$D4&lt;&gt;"",'Inventaire'!$Q4&lt;&gt;"",'Inventaire'!$Q4&lt;=DATE(2026,9,7)),"Oui","À contrôler"))</f>
        <v/>
      </c>
      <c r="T4" s="3" t="inlineStr">
        <is>
          <t>Équipement de création de contenu.</t>
        </is>
      </c>
    </row>
    <row r="5">
      <c r="A5" s="2" t="inlineStr">
        <is>
          <t>MAT-2026-004</t>
        </is>
      </c>
      <c r="B5" s="2" t="inlineStr">
        <is>
          <t>Écran</t>
        </is>
      </c>
      <c r="C5" s="3" t="inlineStr">
        <is>
          <t>Dell P2425H</t>
        </is>
      </c>
      <c r="D5" s="2" t="inlineStr">
        <is>
          <t>DEL-P2425-26-004</t>
        </is>
      </c>
      <c r="E5" s="3" t="inlineStr">
        <is>
          <t>Lucas Moreau</t>
        </is>
      </c>
      <c r="F5" s="2" t="inlineStr">
        <is>
          <t>Informatique</t>
        </is>
      </c>
      <c r="G5" s="2" t="inlineStr">
        <is>
          <t>Toulouse</t>
        </is>
      </c>
      <c r="H5" s="28" t="n">
        <v>46085</v>
      </c>
      <c r="I5" s="3" t="inlineStr">
        <is>
          <t>Ingram Micro</t>
        </is>
      </c>
      <c r="J5" s="2" t="inlineStr">
        <is>
          <t>FAC-2026-1236</t>
        </is>
      </c>
      <c r="K5" s="29" t="n">
        <v>219</v>
      </c>
      <c r="L5" s="6" t="n">
        <v>0.2</v>
      </c>
      <c r="M5" s="33">
        <f>IF('Inventaire'!$A5="","",IFERROR('Inventaire'!$K5*(1+'Inventaire'!$L5),0))</f>
        <v/>
      </c>
      <c r="N5" s="34">
        <f>IF('Inventaire'!$A5="","",IFERROR(VLOOKUP('Inventaire'!$B5,'Référentiels'!$A$2:$C$8,3,FALSE),0))</f>
        <v/>
      </c>
      <c r="O5" s="35">
        <f>IF(OR('Inventaire'!$A5="",'Inventaire'!$H5="",'Inventaire'!$N5&lt;=0),"",EDATE('Inventaire'!$H5,'Inventaire'!$N5))</f>
        <v/>
      </c>
      <c r="P5" s="2" t="inlineStr">
        <is>
          <t>Stock</t>
        </is>
      </c>
      <c r="Q5" s="28" t="n">
        <v>46096</v>
      </c>
      <c r="R5" s="35">
        <f>IF(OR('Inventaire'!$A5="",'Inventaire'!$Q5=""),"",EDATE('Inventaire'!$Q5,12))</f>
        <v/>
      </c>
      <c r="S5" s="14">
        <f>IF('Inventaire'!$A5="","",IF(AND('Inventaire'!$D5&lt;&gt;"",'Inventaire'!$Q5&lt;&gt;"",'Inventaire'!$Q5&lt;=DATE(2026,9,7)),"Oui","À contrôler"))</f>
        <v/>
      </c>
      <c r="T5" s="3" t="inlineStr">
        <is>
          <t>Disponible pour une nouvelle affectation.</t>
        </is>
      </c>
    </row>
    <row r="6">
      <c r="A6" s="2" t="inlineStr">
        <is>
          <t>MAT-2026-005</t>
        </is>
      </c>
      <c r="B6" s="2" t="inlineStr">
        <is>
          <t>Imprimante</t>
        </is>
      </c>
      <c r="C6" s="3" t="inlineStr">
        <is>
          <t>HP LaserJet Pro</t>
        </is>
      </c>
      <c r="D6" s="2" t="inlineStr">
        <is>
          <t>HP-LJP-26-005</t>
        </is>
      </c>
      <c r="E6" s="3" t="inlineStr">
        <is>
          <t>Chloé Robert</t>
        </is>
      </c>
      <c r="F6" s="2" t="inlineStr">
        <is>
          <t>Ressources humaines</t>
        </is>
      </c>
      <c r="G6" s="2" t="inlineStr">
        <is>
          <t>Bordeaux</t>
        </is>
      </c>
      <c r="H6" s="28" t="n">
        <v>46107</v>
      </c>
      <c r="I6" s="3" t="inlineStr">
        <is>
          <t>HP France</t>
        </is>
      </c>
      <c r="J6" s="2" t="inlineStr">
        <is>
          <t>FAC-2026-1291</t>
        </is>
      </c>
      <c r="K6" s="29" t="n">
        <v>389</v>
      </c>
      <c r="L6" s="6" t="n">
        <v>0.2</v>
      </c>
      <c r="M6" s="30">
        <f>IF('Inventaire'!$A6="","",IFERROR('Inventaire'!$K6*(1+'Inventaire'!$L6),0))</f>
        <v/>
      </c>
      <c r="N6" s="31">
        <f>IF('Inventaire'!$A6="","",IFERROR(VLOOKUP('Inventaire'!$B6,'Référentiels'!$A$2:$C$8,3,FALSE),0))</f>
        <v/>
      </c>
      <c r="O6" s="32">
        <f>IF(OR('Inventaire'!$A6="",'Inventaire'!$H6="",'Inventaire'!$N6&lt;=0),"",EDATE('Inventaire'!$H6,'Inventaire'!$N6))</f>
        <v/>
      </c>
      <c r="P6" s="2" t="inlineStr">
        <is>
          <t>En service</t>
        </is>
      </c>
      <c r="Q6" s="28" t="n">
        <v>46181</v>
      </c>
      <c r="R6" s="32">
        <f>IF(OR('Inventaire'!$A6="",'Inventaire'!$Q6=""),"",EDATE('Inventaire'!$Q6,12))</f>
        <v/>
      </c>
      <c r="S6" s="10">
        <f>IF('Inventaire'!$A6="","",IF(AND('Inventaire'!$D6&lt;&gt;"",'Inventaire'!$Q6&lt;&gt;"",'Inventaire'!$Q6&lt;=DATE(2026,9,7)),"Oui","À contrôler"))</f>
        <v/>
      </c>
      <c r="T6" s="3" t="inlineStr">
        <is>
          <t>Contrat de maintenance actif.</t>
        </is>
      </c>
    </row>
    <row r="7">
      <c r="A7" s="2" t="inlineStr">
        <is>
          <t>MAT-2026-006</t>
        </is>
      </c>
      <c r="B7" s="2" t="inlineStr">
        <is>
          <t>Smartphone</t>
        </is>
      </c>
      <c r="C7" s="3" t="inlineStr">
        <is>
          <t>Samsung Galaxy S25</t>
        </is>
      </c>
      <c r="D7" s="2" t="inlineStr">
        <is>
          <t>SAM-S25-26-006</t>
        </is>
      </c>
      <c r="E7" s="3" t="inlineStr">
        <is>
          <t>Thomas Richard</t>
        </is>
      </c>
      <c r="F7" s="2" t="inlineStr">
        <is>
          <t>Commercial</t>
        </is>
      </c>
      <c r="G7" s="2" t="inlineStr">
        <is>
          <t>Lille</t>
        </is>
      </c>
      <c r="H7" s="28" t="n">
        <v>46122</v>
      </c>
      <c r="I7" s="3" t="inlineStr">
        <is>
          <t>Samsung B2B</t>
        </is>
      </c>
      <c r="J7" s="2" t="inlineStr">
        <is>
          <t>FAC-2026-1344</t>
        </is>
      </c>
      <c r="K7" s="29" t="n">
        <v>799</v>
      </c>
      <c r="L7" s="6" t="n">
        <v>0.2</v>
      </c>
      <c r="M7" s="33">
        <f>IF('Inventaire'!$A7="","",IFERROR('Inventaire'!$K7*(1+'Inventaire'!$L7),0))</f>
        <v/>
      </c>
      <c r="N7" s="34">
        <f>IF('Inventaire'!$A7="","",IFERROR(VLOOKUP('Inventaire'!$B7,'Référentiels'!$A$2:$C$8,3,FALSE),0))</f>
        <v/>
      </c>
      <c r="O7" s="35">
        <f>IF(OR('Inventaire'!$A7="",'Inventaire'!$H7="",'Inventaire'!$N7&lt;=0),"",EDATE('Inventaire'!$H7,'Inventaire'!$N7))</f>
        <v/>
      </c>
      <c r="P7" s="2" t="inlineStr">
        <is>
          <t>En service</t>
        </is>
      </c>
      <c r="Q7" s="28" t="n">
        <v>46197</v>
      </c>
      <c r="R7" s="35">
        <f>IF(OR('Inventaire'!$A7="",'Inventaire'!$Q7=""),"",EDATE('Inventaire'!$Q7,12))</f>
        <v/>
      </c>
      <c r="S7" s="14">
        <f>IF('Inventaire'!$A7="","",IF(AND('Inventaire'!$D7&lt;&gt;"",'Inventaire'!$Q7&lt;&gt;"",'Inventaire'!$Q7&lt;=DATE(2026,9,7)),"Oui","À contrôler"))</f>
        <v/>
      </c>
      <c r="T7" s="3" t="inlineStr">
        <is>
          <t>Ligne professionnelle activée.</t>
        </is>
      </c>
    </row>
    <row r="8">
      <c r="A8" s="2" t="inlineStr">
        <is>
          <t>MAT-2026-007</t>
        </is>
      </c>
      <c r="B8" s="2" t="inlineStr">
        <is>
          <t>Ordinateur portable</t>
        </is>
      </c>
      <c r="C8" s="3" t="inlineStr">
        <is>
          <t>Microsoft Surface Laptop</t>
        </is>
      </c>
      <c r="D8" s="2" t="inlineStr">
        <is>
          <t>MIC-SL-26-007</t>
        </is>
      </c>
      <c r="E8" s="3" t="inlineStr">
        <is>
          <t>Léa Durand</t>
        </is>
      </c>
      <c r="F8" s="2" t="inlineStr">
        <is>
          <t>Direction</t>
        </is>
      </c>
      <c r="G8" s="2" t="inlineStr">
        <is>
          <t>Strasbourg</t>
        </is>
      </c>
      <c r="H8" s="28" t="n">
        <v>46148</v>
      </c>
      <c r="I8" s="3" t="inlineStr">
        <is>
          <t>Microsoft France</t>
        </is>
      </c>
      <c r="J8" s="2" t="inlineStr">
        <is>
          <t>FAC-2026-1410</t>
        </is>
      </c>
      <c r="K8" s="29" t="n">
        <v>1349</v>
      </c>
      <c r="L8" s="6" t="n">
        <v>0.2</v>
      </c>
      <c r="M8" s="30">
        <f>IF('Inventaire'!$A8="","",IFERROR('Inventaire'!$K8*(1+'Inventaire'!$L8),0))</f>
        <v/>
      </c>
      <c r="N8" s="31">
        <f>IF('Inventaire'!$A8="","",IFERROR(VLOOKUP('Inventaire'!$B8,'Référentiels'!$A$2:$C$8,3,FALSE),0))</f>
        <v/>
      </c>
      <c r="O8" s="32">
        <f>IF(OR('Inventaire'!$A8="",'Inventaire'!$H8="",'Inventaire'!$N8&lt;=0),"",EDATE('Inventaire'!$H8,'Inventaire'!$N8))</f>
        <v/>
      </c>
      <c r="P8" s="2" t="inlineStr">
        <is>
          <t>À réparer</t>
        </is>
      </c>
      <c r="Q8" s="28" t="n">
        <v>46266</v>
      </c>
      <c r="R8" s="32">
        <f>IF(OR('Inventaire'!$A8="",'Inventaire'!$Q8=""),"",EDATE('Inventaire'!$Q8,12))</f>
        <v/>
      </c>
      <c r="S8" s="10">
        <f>IF('Inventaire'!$A8="","",IF(AND('Inventaire'!$D8&lt;&gt;"",'Inventaire'!$Q8&lt;&gt;"",'Inventaire'!$Q8&lt;=DATE(2026,9,7)),"Oui","À contrôler"))</f>
        <v/>
      </c>
      <c r="T8" s="3" t="inlineStr">
        <is>
          <t>Diagnostic en cours : problème de charge.</t>
        </is>
      </c>
    </row>
    <row r="9">
      <c r="A9" s="2" t="inlineStr">
        <is>
          <t>MAT-2026-008</t>
        </is>
      </c>
      <c r="B9" s="2" t="inlineStr">
        <is>
          <t>Écran</t>
        </is>
      </c>
      <c r="C9" s="3" t="inlineStr">
        <is>
          <t>Lenovo ThinkVision</t>
        </is>
      </c>
      <c r="D9" s="2" t="inlineStr">
        <is>
          <t>LEN-TV-26-008</t>
        </is>
      </c>
      <c r="E9" s="3" t="inlineStr">
        <is>
          <t>Nicolas Leroy</t>
        </is>
      </c>
      <c r="F9" s="2" t="inlineStr">
        <is>
          <t>Logistique</t>
        </is>
      </c>
      <c r="G9" s="2" t="inlineStr">
        <is>
          <t>Marseille</t>
        </is>
      </c>
      <c r="H9" s="28" t="n">
        <v>46175</v>
      </c>
      <c r="I9" s="3" t="inlineStr">
        <is>
          <t>LDLC Pro</t>
        </is>
      </c>
      <c r="J9" s="2" t="inlineStr">
        <is>
          <t>FAC-2026-1482</t>
        </is>
      </c>
      <c r="K9" s="29" t="n">
        <v>275</v>
      </c>
      <c r="L9" s="6" t="n">
        <v>0.2</v>
      </c>
      <c r="M9" s="33">
        <f>IF('Inventaire'!$A9="","",IFERROR('Inventaire'!$K9*(1+'Inventaire'!$L9),0))</f>
        <v/>
      </c>
      <c r="N9" s="34">
        <f>IF('Inventaire'!$A9="","",IFERROR(VLOOKUP('Inventaire'!$B9,'Référentiels'!$A$2:$C$8,3,FALSE),0))</f>
        <v/>
      </c>
      <c r="O9" s="35">
        <f>IF(OR('Inventaire'!$A9="",'Inventaire'!$H9="",'Inventaire'!$N9&lt;=0),"",EDATE('Inventaire'!$H9,'Inventaire'!$N9))</f>
        <v/>
      </c>
      <c r="P9" s="2" t="inlineStr">
        <is>
          <t>En service</t>
        </is>
      </c>
      <c r="Q9" s="28" t="n">
        <v>46218</v>
      </c>
      <c r="R9" s="35">
        <f>IF(OR('Inventaire'!$A9="",'Inventaire'!$Q9=""),"",EDATE('Inventaire'!$Q9,12))</f>
        <v/>
      </c>
      <c r="S9" s="14">
        <f>IF('Inventaire'!$A9="","",IF(AND('Inventaire'!$D9&lt;&gt;"",'Inventaire'!$Q9&lt;&gt;"",'Inventaire'!$Q9&lt;=DATE(2026,9,7)),"Oui","À contrôler"))</f>
        <v/>
      </c>
      <c r="T9" s="3" t="inlineStr">
        <is>
          <t>Écran secondaire du poste logistique.</t>
        </is>
      </c>
    </row>
    <row r="10">
      <c r="A10" s="2" t="inlineStr">
        <is>
          <t>MAT-2026-009</t>
        </is>
      </c>
      <c r="B10" s="2" t="inlineStr">
        <is>
          <t>Serveur / NAS</t>
        </is>
      </c>
      <c r="C10" s="3" t="inlineStr">
        <is>
          <t>NAS Synology DS923+</t>
        </is>
      </c>
      <c r="D10" s="2" t="inlineStr">
        <is>
          <t>SYN-923-26-009</t>
        </is>
      </c>
      <c r="E10" s="3" t="inlineStr">
        <is>
          <t>Manon Simon</t>
        </is>
      </c>
      <c r="F10" s="2" t="inlineStr">
        <is>
          <t>Opérations</t>
        </is>
      </c>
      <c r="G10" s="2" t="inlineStr">
        <is>
          <t>Nice</t>
        </is>
      </c>
      <c r="H10" s="28" t="n">
        <v>46212</v>
      </c>
      <c r="I10" s="3" t="inlineStr">
        <is>
          <t>Materiel.net Pro</t>
        </is>
      </c>
      <c r="J10" s="2" t="inlineStr">
        <is>
          <t>FAC-2026-1537</t>
        </is>
      </c>
      <c r="K10" s="29" t="n">
        <v>689</v>
      </c>
      <c r="L10" s="6" t="n">
        <v>0.2</v>
      </c>
      <c r="M10" s="30">
        <f>IF('Inventaire'!$A10="","",IFERROR('Inventaire'!$K10*(1+'Inventaire'!$L10),0))</f>
        <v/>
      </c>
      <c r="N10" s="31">
        <f>IF('Inventaire'!$A10="","",IFERROR(VLOOKUP('Inventaire'!$B10,'Référentiels'!$A$2:$C$8,3,FALSE),0))</f>
        <v/>
      </c>
      <c r="O10" s="32">
        <f>IF(OR('Inventaire'!$A10="",'Inventaire'!$H10="",'Inventaire'!$N10&lt;=0),"",EDATE('Inventaire'!$H10,'Inventaire'!$N10))</f>
        <v/>
      </c>
      <c r="P10" s="2" t="inlineStr">
        <is>
          <t>En service</t>
        </is>
      </c>
      <c r="Q10" s="28" t="n">
        <v>46254</v>
      </c>
      <c r="R10" s="32">
        <f>IF(OR('Inventaire'!$A10="",'Inventaire'!$Q10=""),"",EDATE('Inventaire'!$Q10,12))</f>
        <v/>
      </c>
      <c r="S10" s="10">
        <f>IF('Inventaire'!$A10="","",IF(AND('Inventaire'!$D10&lt;&gt;"",'Inventaire'!$Q10&lt;&gt;"",'Inventaire'!$Q10&lt;=DATE(2026,9,7)),"Oui","À contrôler"))</f>
        <v/>
      </c>
      <c r="T10" s="3" t="inlineStr">
        <is>
          <t>Sauvegarde documentaire du site.</t>
        </is>
      </c>
    </row>
    <row r="11">
      <c r="A11" s="2" t="inlineStr">
        <is>
          <t>MAT-2026-010</t>
        </is>
      </c>
      <c r="B11" s="2" t="inlineStr">
        <is>
          <t>Ordinateur fixe</t>
        </is>
      </c>
      <c r="C11" s="3" t="inlineStr">
        <is>
          <t>Dell OptiPlex 7020</t>
        </is>
      </c>
      <c r="D11" s="2" t="inlineStr">
        <is>
          <t>DEL-7020-26-010</t>
        </is>
      </c>
      <c r="E11" s="3" t="inlineStr">
        <is>
          <t>Antoine Laurent</t>
        </is>
      </c>
      <c r="F11" s="2" t="inlineStr">
        <is>
          <t>Production</t>
        </is>
      </c>
      <c r="G11" s="2" t="inlineStr">
        <is>
          <t>Rennes</t>
        </is>
      </c>
      <c r="H11" s="28" t="n">
        <v>46268</v>
      </c>
      <c r="I11" s="3" t="inlineStr">
        <is>
          <t>Dell Technologies</t>
        </is>
      </c>
      <c r="J11" s="2" t="inlineStr">
        <is>
          <t>FAC-2026-1602</t>
        </is>
      </c>
      <c r="K11" s="29" t="n">
        <v>925</v>
      </c>
      <c r="L11" s="6" t="n">
        <v>0.2</v>
      </c>
      <c r="M11" s="33">
        <f>IF('Inventaire'!$A11="","",IFERROR('Inventaire'!$K11*(1+'Inventaire'!$L11),0))</f>
        <v/>
      </c>
      <c r="N11" s="34">
        <f>IF('Inventaire'!$A11="","",IFERROR(VLOOKUP('Inventaire'!$B11,'Référentiels'!$A$2:$C$8,3,FALSE),0))</f>
        <v/>
      </c>
      <c r="O11" s="35">
        <f>IF(OR('Inventaire'!$A11="",'Inventaire'!$H11="",'Inventaire'!$N11&lt;=0),"",EDATE('Inventaire'!$H11,'Inventaire'!$N11))</f>
        <v/>
      </c>
      <c r="P11" s="2" t="inlineStr">
        <is>
          <t>Réformé</t>
        </is>
      </c>
      <c r="Q11" s="28" t="n"/>
      <c r="R11" s="35">
        <f>IF(OR('Inventaire'!$A11="",'Inventaire'!$Q11=""),"",EDATE('Inventaire'!$Q11,12))</f>
        <v/>
      </c>
      <c r="S11" s="14">
        <f>IF('Inventaire'!$A11="","",IF(AND('Inventaire'!$D11&lt;&gt;"",'Inventaire'!$Q11&lt;&gt;"",'Inventaire'!$Q11&lt;=DATE(2026,9,7)),"Oui","À contrôler"))</f>
        <v/>
      </c>
      <c r="T11" s="3" t="inlineStr">
        <is>
          <t>Matériel ancien remplacé, sortie à valider.</t>
        </is>
      </c>
    </row>
    <row r="12">
      <c r="A12" s="2" t="n"/>
      <c r="B12" s="2" t="n"/>
      <c r="C12" s="3" t="n"/>
      <c r="D12" s="2" t="n"/>
      <c r="E12" s="3" t="n"/>
      <c r="F12" s="2" t="n"/>
      <c r="G12" s="2" t="n"/>
      <c r="H12" s="28" t="n"/>
      <c r="I12" s="3" t="n"/>
      <c r="J12" s="2" t="n"/>
      <c r="K12" s="29" t="n"/>
      <c r="L12" s="6" t="n"/>
      <c r="M12" s="30">
        <f>IF('Inventaire'!$A12="","",IFERROR('Inventaire'!$K12*(1+'Inventaire'!$L12),0))</f>
        <v/>
      </c>
      <c r="N12" s="31">
        <f>IF('Inventaire'!$A12="","",IFERROR(VLOOKUP('Inventaire'!$B12,'Référentiels'!$A$2:$C$8,3,FALSE),0))</f>
        <v/>
      </c>
      <c r="O12" s="32">
        <f>IF(OR('Inventaire'!$A12="",'Inventaire'!$H12="",'Inventaire'!$N12&lt;=0),"",EDATE('Inventaire'!$H12,'Inventaire'!$N12))</f>
        <v/>
      </c>
      <c r="P12" s="2" t="n"/>
      <c r="Q12" s="28" t="n"/>
      <c r="R12" s="32">
        <f>IF(OR('Inventaire'!$A12="",'Inventaire'!$Q12=""),"",EDATE('Inventaire'!$Q12,12))</f>
        <v/>
      </c>
      <c r="S12" s="10">
        <f>IF('Inventaire'!$A12="","",IF(AND('Inventaire'!$D12&lt;&gt;"",'Inventaire'!$Q12&lt;&gt;"",'Inventaire'!$Q12&lt;=DATE(2026,9,7)),"Oui","À contrôler"))</f>
        <v/>
      </c>
      <c r="T12" s="3" t="n"/>
    </row>
    <row r="13">
      <c r="A13" s="2" t="n"/>
      <c r="B13" s="2" t="n"/>
      <c r="C13" s="3" t="n"/>
      <c r="D13" s="2" t="n"/>
      <c r="E13" s="3" t="n"/>
      <c r="F13" s="2" t="n"/>
      <c r="G13" s="2" t="n"/>
      <c r="H13" s="28" t="n"/>
      <c r="I13" s="3" t="n"/>
      <c r="J13" s="2" t="n"/>
      <c r="K13" s="29" t="n"/>
      <c r="L13" s="6" t="n"/>
      <c r="M13" s="33">
        <f>IF('Inventaire'!$A13="","",IFERROR('Inventaire'!$K13*(1+'Inventaire'!$L13),0))</f>
        <v/>
      </c>
      <c r="N13" s="34">
        <f>IF('Inventaire'!$A13="","",IFERROR(VLOOKUP('Inventaire'!$B13,'Référentiels'!$A$2:$C$8,3,FALSE),0))</f>
        <v/>
      </c>
      <c r="O13" s="35">
        <f>IF(OR('Inventaire'!$A13="",'Inventaire'!$H13="",'Inventaire'!$N13&lt;=0),"",EDATE('Inventaire'!$H13,'Inventaire'!$N13))</f>
        <v/>
      </c>
      <c r="P13" s="2" t="n"/>
      <c r="Q13" s="28" t="n"/>
      <c r="R13" s="35">
        <f>IF(OR('Inventaire'!$A13="",'Inventaire'!$Q13=""),"",EDATE('Inventaire'!$Q13,12))</f>
        <v/>
      </c>
      <c r="S13" s="14">
        <f>IF('Inventaire'!$A13="","",IF(AND('Inventaire'!$D13&lt;&gt;"",'Inventaire'!$Q13&lt;&gt;"",'Inventaire'!$Q13&lt;=DATE(2026,9,7)),"Oui","À contrôler"))</f>
        <v/>
      </c>
      <c r="T13" s="3" t="n"/>
    </row>
    <row r="14">
      <c r="A14" s="2" t="n"/>
      <c r="B14" s="2" t="n"/>
      <c r="C14" s="3" t="n"/>
      <c r="D14" s="2" t="n"/>
      <c r="E14" s="3" t="n"/>
      <c r="F14" s="2" t="n"/>
      <c r="G14" s="2" t="n"/>
      <c r="H14" s="28" t="n"/>
      <c r="I14" s="3" t="n"/>
      <c r="J14" s="2" t="n"/>
      <c r="K14" s="29" t="n"/>
      <c r="L14" s="6" t="n"/>
      <c r="M14" s="30">
        <f>IF('Inventaire'!$A14="","",IFERROR('Inventaire'!$K14*(1+'Inventaire'!$L14),0))</f>
        <v/>
      </c>
      <c r="N14" s="31">
        <f>IF('Inventaire'!$A14="","",IFERROR(VLOOKUP('Inventaire'!$B14,'Référentiels'!$A$2:$C$8,3,FALSE),0))</f>
        <v/>
      </c>
      <c r="O14" s="32">
        <f>IF(OR('Inventaire'!$A14="",'Inventaire'!$H14="",'Inventaire'!$N14&lt;=0),"",EDATE('Inventaire'!$H14,'Inventaire'!$N14))</f>
        <v/>
      </c>
      <c r="P14" s="2" t="n"/>
      <c r="Q14" s="28" t="n"/>
      <c r="R14" s="32">
        <f>IF(OR('Inventaire'!$A14="",'Inventaire'!$Q14=""),"",EDATE('Inventaire'!$Q14,12))</f>
        <v/>
      </c>
      <c r="S14" s="10">
        <f>IF('Inventaire'!$A14="","",IF(AND('Inventaire'!$D14&lt;&gt;"",'Inventaire'!$Q14&lt;&gt;"",'Inventaire'!$Q14&lt;=DATE(2026,9,7)),"Oui","À contrôler"))</f>
        <v/>
      </c>
      <c r="T14" s="3" t="n"/>
    </row>
    <row r="15">
      <c r="A15" s="2" t="n"/>
      <c r="B15" s="2" t="n"/>
      <c r="C15" s="3" t="n"/>
      <c r="D15" s="2" t="n"/>
      <c r="E15" s="3" t="n"/>
      <c r="F15" s="2" t="n"/>
      <c r="G15" s="2" t="n"/>
      <c r="H15" s="28" t="n"/>
      <c r="I15" s="3" t="n"/>
      <c r="J15" s="2" t="n"/>
      <c r="K15" s="29" t="n"/>
      <c r="L15" s="6" t="n"/>
      <c r="M15" s="33">
        <f>IF('Inventaire'!$A15="","",IFERROR('Inventaire'!$K15*(1+'Inventaire'!$L15),0))</f>
        <v/>
      </c>
      <c r="N15" s="34">
        <f>IF('Inventaire'!$A15="","",IFERROR(VLOOKUP('Inventaire'!$B15,'Référentiels'!$A$2:$C$8,3,FALSE),0))</f>
        <v/>
      </c>
      <c r="O15" s="35">
        <f>IF(OR('Inventaire'!$A15="",'Inventaire'!$H15="",'Inventaire'!$N15&lt;=0),"",EDATE('Inventaire'!$H15,'Inventaire'!$N15))</f>
        <v/>
      </c>
      <c r="P15" s="2" t="n"/>
      <c r="Q15" s="28" t="n"/>
      <c r="R15" s="35">
        <f>IF(OR('Inventaire'!$A15="",'Inventaire'!$Q15=""),"",EDATE('Inventaire'!$Q15,12))</f>
        <v/>
      </c>
      <c r="S15" s="14">
        <f>IF('Inventaire'!$A15="","",IF(AND('Inventaire'!$D15&lt;&gt;"",'Inventaire'!$Q15&lt;&gt;"",'Inventaire'!$Q15&lt;=DATE(2026,9,7)),"Oui","À contrôler"))</f>
        <v/>
      </c>
      <c r="T15" s="3" t="n"/>
    </row>
    <row r="16">
      <c r="A16" s="2" t="n"/>
      <c r="B16" s="2" t="n"/>
      <c r="C16" s="3" t="n"/>
      <c r="D16" s="2" t="n"/>
      <c r="E16" s="3" t="n"/>
      <c r="F16" s="2" t="n"/>
      <c r="G16" s="2" t="n"/>
      <c r="H16" s="28" t="n"/>
      <c r="I16" s="3" t="n"/>
      <c r="J16" s="2" t="n"/>
      <c r="K16" s="29" t="n"/>
      <c r="L16" s="6" t="n"/>
      <c r="M16" s="30">
        <f>IF('Inventaire'!$A16="","",IFERROR('Inventaire'!$K16*(1+'Inventaire'!$L16),0))</f>
        <v/>
      </c>
      <c r="N16" s="31">
        <f>IF('Inventaire'!$A16="","",IFERROR(VLOOKUP('Inventaire'!$B16,'Référentiels'!$A$2:$C$8,3,FALSE),0))</f>
        <v/>
      </c>
      <c r="O16" s="32">
        <f>IF(OR('Inventaire'!$A16="",'Inventaire'!$H16="",'Inventaire'!$N16&lt;=0),"",EDATE('Inventaire'!$H16,'Inventaire'!$N16))</f>
        <v/>
      </c>
      <c r="P16" s="2" t="n"/>
      <c r="Q16" s="28" t="n"/>
      <c r="R16" s="32">
        <f>IF(OR('Inventaire'!$A16="",'Inventaire'!$Q16=""),"",EDATE('Inventaire'!$Q16,12))</f>
        <v/>
      </c>
      <c r="S16" s="10">
        <f>IF('Inventaire'!$A16="","",IF(AND('Inventaire'!$D16&lt;&gt;"",'Inventaire'!$Q16&lt;&gt;"",'Inventaire'!$Q16&lt;=DATE(2026,9,7)),"Oui","À contrôler"))</f>
        <v/>
      </c>
      <c r="T16" s="3" t="n"/>
    </row>
    <row r="17">
      <c r="A17" s="2" t="n"/>
      <c r="B17" s="2" t="n"/>
      <c r="C17" s="3" t="n"/>
      <c r="D17" s="2" t="n"/>
      <c r="E17" s="3" t="n"/>
      <c r="F17" s="2" t="n"/>
      <c r="G17" s="2" t="n"/>
      <c r="H17" s="28" t="n"/>
      <c r="I17" s="3" t="n"/>
      <c r="J17" s="2" t="n"/>
      <c r="K17" s="29" t="n"/>
      <c r="L17" s="6" t="n"/>
      <c r="M17" s="33">
        <f>IF('Inventaire'!$A17="","",IFERROR('Inventaire'!$K17*(1+'Inventaire'!$L17),0))</f>
        <v/>
      </c>
      <c r="N17" s="34">
        <f>IF('Inventaire'!$A17="","",IFERROR(VLOOKUP('Inventaire'!$B17,'Référentiels'!$A$2:$C$8,3,FALSE),0))</f>
        <v/>
      </c>
      <c r="O17" s="35">
        <f>IF(OR('Inventaire'!$A17="",'Inventaire'!$H17="",'Inventaire'!$N17&lt;=0),"",EDATE('Inventaire'!$H17,'Inventaire'!$N17))</f>
        <v/>
      </c>
      <c r="P17" s="2" t="n"/>
      <c r="Q17" s="28" t="n"/>
      <c r="R17" s="35">
        <f>IF(OR('Inventaire'!$A17="",'Inventaire'!$Q17=""),"",EDATE('Inventaire'!$Q17,12))</f>
        <v/>
      </c>
      <c r="S17" s="14">
        <f>IF('Inventaire'!$A17="","",IF(AND('Inventaire'!$D17&lt;&gt;"",'Inventaire'!$Q17&lt;&gt;"",'Inventaire'!$Q17&lt;=DATE(2026,9,7)),"Oui","À contrôler"))</f>
        <v/>
      </c>
      <c r="T17" s="3" t="n"/>
    </row>
    <row r="18">
      <c r="A18" s="2" t="n"/>
      <c r="B18" s="2" t="n"/>
      <c r="C18" s="3" t="n"/>
      <c r="D18" s="2" t="n"/>
      <c r="E18" s="3" t="n"/>
      <c r="F18" s="2" t="n"/>
      <c r="G18" s="2" t="n"/>
      <c r="H18" s="28" t="n"/>
      <c r="I18" s="3" t="n"/>
      <c r="J18" s="2" t="n"/>
      <c r="K18" s="29" t="n"/>
      <c r="L18" s="6" t="n"/>
      <c r="M18" s="30">
        <f>IF('Inventaire'!$A18="","",IFERROR('Inventaire'!$K18*(1+'Inventaire'!$L18),0))</f>
        <v/>
      </c>
      <c r="N18" s="31">
        <f>IF('Inventaire'!$A18="","",IFERROR(VLOOKUP('Inventaire'!$B18,'Référentiels'!$A$2:$C$8,3,FALSE),0))</f>
        <v/>
      </c>
      <c r="O18" s="32">
        <f>IF(OR('Inventaire'!$A18="",'Inventaire'!$H18="",'Inventaire'!$N18&lt;=0),"",EDATE('Inventaire'!$H18,'Inventaire'!$N18))</f>
        <v/>
      </c>
      <c r="P18" s="2" t="n"/>
      <c r="Q18" s="28" t="n"/>
      <c r="R18" s="32">
        <f>IF(OR('Inventaire'!$A18="",'Inventaire'!$Q18=""),"",EDATE('Inventaire'!$Q18,12))</f>
        <v/>
      </c>
      <c r="S18" s="10">
        <f>IF('Inventaire'!$A18="","",IF(AND('Inventaire'!$D18&lt;&gt;"",'Inventaire'!$Q18&lt;&gt;"",'Inventaire'!$Q18&lt;=DATE(2026,9,7)),"Oui","À contrôler"))</f>
        <v/>
      </c>
      <c r="T18" s="3" t="n"/>
    </row>
    <row r="19">
      <c r="A19" s="2" t="n"/>
      <c r="B19" s="2" t="n"/>
      <c r="C19" s="3" t="n"/>
      <c r="D19" s="2" t="n"/>
      <c r="E19" s="3" t="n"/>
      <c r="F19" s="2" t="n"/>
      <c r="G19" s="2" t="n"/>
      <c r="H19" s="28" t="n"/>
      <c r="I19" s="3" t="n"/>
      <c r="J19" s="2" t="n"/>
      <c r="K19" s="29" t="n"/>
      <c r="L19" s="6" t="n"/>
      <c r="M19" s="33">
        <f>IF('Inventaire'!$A19="","",IFERROR('Inventaire'!$K19*(1+'Inventaire'!$L19),0))</f>
        <v/>
      </c>
      <c r="N19" s="34">
        <f>IF('Inventaire'!$A19="","",IFERROR(VLOOKUP('Inventaire'!$B19,'Référentiels'!$A$2:$C$8,3,FALSE),0))</f>
        <v/>
      </c>
      <c r="O19" s="35">
        <f>IF(OR('Inventaire'!$A19="",'Inventaire'!$H19="",'Inventaire'!$N19&lt;=0),"",EDATE('Inventaire'!$H19,'Inventaire'!$N19))</f>
        <v/>
      </c>
      <c r="P19" s="2" t="n"/>
      <c r="Q19" s="28" t="n"/>
      <c r="R19" s="35">
        <f>IF(OR('Inventaire'!$A19="",'Inventaire'!$Q19=""),"",EDATE('Inventaire'!$Q19,12))</f>
        <v/>
      </c>
      <c r="S19" s="14">
        <f>IF('Inventaire'!$A19="","",IF(AND('Inventaire'!$D19&lt;&gt;"",'Inventaire'!$Q19&lt;&gt;"",'Inventaire'!$Q19&lt;=DATE(2026,9,7)),"Oui","À contrôler"))</f>
        <v/>
      </c>
      <c r="T19" s="3" t="n"/>
    </row>
    <row r="20">
      <c r="A20" s="2" t="n"/>
      <c r="B20" s="2" t="n"/>
      <c r="C20" s="3" t="n"/>
      <c r="D20" s="2" t="n"/>
      <c r="E20" s="3" t="n"/>
      <c r="F20" s="2" t="n"/>
      <c r="G20" s="2" t="n"/>
      <c r="H20" s="28" t="n"/>
      <c r="I20" s="3" t="n"/>
      <c r="J20" s="2" t="n"/>
      <c r="K20" s="29" t="n"/>
      <c r="L20" s="6" t="n"/>
      <c r="M20" s="30">
        <f>IF('Inventaire'!$A20="","",IFERROR('Inventaire'!$K20*(1+'Inventaire'!$L20),0))</f>
        <v/>
      </c>
      <c r="N20" s="31">
        <f>IF('Inventaire'!$A20="","",IFERROR(VLOOKUP('Inventaire'!$B20,'Référentiels'!$A$2:$C$8,3,FALSE),0))</f>
        <v/>
      </c>
      <c r="O20" s="32">
        <f>IF(OR('Inventaire'!$A20="",'Inventaire'!$H20="",'Inventaire'!$N20&lt;=0),"",EDATE('Inventaire'!$H20,'Inventaire'!$N20))</f>
        <v/>
      </c>
      <c r="P20" s="2" t="n"/>
      <c r="Q20" s="28" t="n"/>
      <c r="R20" s="32">
        <f>IF(OR('Inventaire'!$A20="",'Inventaire'!$Q20=""),"",EDATE('Inventaire'!$Q20,12))</f>
        <v/>
      </c>
      <c r="S20" s="10">
        <f>IF('Inventaire'!$A20="","",IF(AND('Inventaire'!$D20&lt;&gt;"",'Inventaire'!$Q20&lt;&gt;"",'Inventaire'!$Q20&lt;=DATE(2026,9,7)),"Oui","À contrôler"))</f>
        <v/>
      </c>
      <c r="T20" s="3" t="n"/>
    </row>
    <row r="21">
      <c r="A21" s="2" t="n"/>
      <c r="B21" s="2" t="n"/>
      <c r="C21" s="3" t="n"/>
      <c r="D21" s="2" t="n"/>
      <c r="E21" s="3" t="n"/>
      <c r="F21" s="2" t="n"/>
      <c r="G21" s="2" t="n"/>
      <c r="H21" s="28" t="n"/>
      <c r="I21" s="3" t="n"/>
      <c r="J21" s="2" t="n"/>
      <c r="K21" s="29" t="n"/>
      <c r="L21" s="6" t="n"/>
      <c r="M21" s="33">
        <f>IF('Inventaire'!$A21="","",IFERROR('Inventaire'!$K21*(1+'Inventaire'!$L21),0))</f>
        <v/>
      </c>
      <c r="N21" s="34">
        <f>IF('Inventaire'!$A21="","",IFERROR(VLOOKUP('Inventaire'!$B21,'Référentiels'!$A$2:$C$8,3,FALSE),0))</f>
        <v/>
      </c>
      <c r="O21" s="35">
        <f>IF(OR('Inventaire'!$A21="",'Inventaire'!$H21="",'Inventaire'!$N21&lt;=0),"",EDATE('Inventaire'!$H21,'Inventaire'!$N21))</f>
        <v/>
      </c>
      <c r="P21" s="2" t="n"/>
      <c r="Q21" s="28" t="n"/>
      <c r="R21" s="35">
        <f>IF(OR('Inventaire'!$A21="",'Inventaire'!$Q21=""),"",EDATE('Inventaire'!$Q21,12))</f>
        <v/>
      </c>
      <c r="S21" s="14">
        <f>IF('Inventaire'!$A21="","",IF(AND('Inventaire'!$D21&lt;&gt;"",'Inventaire'!$Q21&lt;&gt;"",'Inventaire'!$Q21&lt;=DATE(2026,9,7)),"Oui","À contrôler"))</f>
        <v/>
      </c>
      <c r="T21" s="3" t="n"/>
    </row>
    <row r="22">
      <c r="A22" s="2" t="n"/>
      <c r="B22" s="2" t="n"/>
      <c r="C22" s="3" t="n"/>
      <c r="D22" s="2" t="n"/>
      <c r="E22" s="3" t="n"/>
      <c r="F22" s="2" t="n"/>
      <c r="G22" s="2" t="n"/>
      <c r="H22" s="28" t="n"/>
      <c r="I22" s="3" t="n"/>
      <c r="J22" s="2" t="n"/>
      <c r="K22" s="29" t="n"/>
      <c r="L22" s="6" t="n"/>
      <c r="M22" s="30">
        <f>IF('Inventaire'!$A22="","",IFERROR('Inventaire'!$K22*(1+'Inventaire'!$L22),0))</f>
        <v/>
      </c>
      <c r="N22" s="31">
        <f>IF('Inventaire'!$A22="","",IFERROR(VLOOKUP('Inventaire'!$B22,'Référentiels'!$A$2:$C$8,3,FALSE),0))</f>
        <v/>
      </c>
      <c r="O22" s="32">
        <f>IF(OR('Inventaire'!$A22="",'Inventaire'!$H22="",'Inventaire'!$N22&lt;=0),"",EDATE('Inventaire'!$H22,'Inventaire'!$N22))</f>
        <v/>
      </c>
      <c r="P22" s="2" t="n"/>
      <c r="Q22" s="28" t="n"/>
      <c r="R22" s="32">
        <f>IF(OR('Inventaire'!$A22="",'Inventaire'!$Q22=""),"",EDATE('Inventaire'!$Q22,12))</f>
        <v/>
      </c>
      <c r="S22" s="10">
        <f>IF('Inventaire'!$A22="","",IF(AND('Inventaire'!$D22&lt;&gt;"",'Inventaire'!$Q22&lt;&gt;"",'Inventaire'!$Q22&lt;=DATE(2026,9,7)),"Oui","À contrôler"))</f>
        <v/>
      </c>
      <c r="T22" s="3" t="n"/>
    </row>
    <row r="23">
      <c r="A23" s="2" t="n"/>
      <c r="B23" s="2" t="n"/>
      <c r="C23" s="3" t="n"/>
      <c r="D23" s="2" t="n"/>
      <c r="E23" s="3" t="n"/>
      <c r="F23" s="2" t="n"/>
      <c r="G23" s="2" t="n"/>
      <c r="H23" s="28" t="n"/>
      <c r="I23" s="3" t="n"/>
      <c r="J23" s="2" t="n"/>
      <c r="K23" s="29" t="n"/>
      <c r="L23" s="6" t="n"/>
      <c r="M23" s="33">
        <f>IF('Inventaire'!$A23="","",IFERROR('Inventaire'!$K23*(1+'Inventaire'!$L23),0))</f>
        <v/>
      </c>
      <c r="N23" s="34">
        <f>IF('Inventaire'!$A23="","",IFERROR(VLOOKUP('Inventaire'!$B23,'Référentiels'!$A$2:$C$8,3,FALSE),0))</f>
        <v/>
      </c>
      <c r="O23" s="35">
        <f>IF(OR('Inventaire'!$A23="",'Inventaire'!$H23="",'Inventaire'!$N23&lt;=0),"",EDATE('Inventaire'!$H23,'Inventaire'!$N23))</f>
        <v/>
      </c>
      <c r="P23" s="2" t="n"/>
      <c r="Q23" s="28" t="n"/>
      <c r="R23" s="35">
        <f>IF(OR('Inventaire'!$A23="",'Inventaire'!$Q23=""),"",EDATE('Inventaire'!$Q23,12))</f>
        <v/>
      </c>
      <c r="S23" s="14">
        <f>IF('Inventaire'!$A23="","",IF(AND('Inventaire'!$D23&lt;&gt;"",'Inventaire'!$Q23&lt;&gt;"",'Inventaire'!$Q23&lt;=DATE(2026,9,7)),"Oui","À contrôler"))</f>
        <v/>
      </c>
      <c r="T23" s="3" t="n"/>
    </row>
    <row r="24">
      <c r="A24" s="2" t="n"/>
      <c r="B24" s="2" t="n"/>
      <c r="C24" s="3" t="n"/>
      <c r="D24" s="2" t="n"/>
      <c r="E24" s="3" t="n"/>
      <c r="F24" s="2" t="n"/>
      <c r="G24" s="2" t="n"/>
      <c r="H24" s="28" t="n"/>
      <c r="I24" s="3" t="n"/>
      <c r="J24" s="2" t="n"/>
      <c r="K24" s="29" t="n"/>
      <c r="L24" s="6" t="n"/>
      <c r="M24" s="30">
        <f>IF('Inventaire'!$A24="","",IFERROR('Inventaire'!$K24*(1+'Inventaire'!$L24),0))</f>
        <v/>
      </c>
      <c r="N24" s="31">
        <f>IF('Inventaire'!$A24="","",IFERROR(VLOOKUP('Inventaire'!$B24,'Référentiels'!$A$2:$C$8,3,FALSE),0))</f>
        <v/>
      </c>
      <c r="O24" s="32">
        <f>IF(OR('Inventaire'!$A24="",'Inventaire'!$H24="",'Inventaire'!$N24&lt;=0),"",EDATE('Inventaire'!$H24,'Inventaire'!$N24))</f>
        <v/>
      </c>
      <c r="P24" s="2" t="n"/>
      <c r="Q24" s="28" t="n"/>
      <c r="R24" s="32">
        <f>IF(OR('Inventaire'!$A24="",'Inventaire'!$Q24=""),"",EDATE('Inventaire'!$Q24,12))</f>
        <v/>
      </c>
      <c r="S24" s="10">
        <f>IF('Inventaire'!$A24="","",IF(AND('Inventaire'!$D24&lt;&gt;"",'Inventaire'!$Q24&lt;&gt;"",'Inventaire'!$Q24&lt;=DATE(2026,9,7)),"Oui","À contrôler"))</f>
        <v/>
      </c>
      <c r="T24" s="3" t="n"/>
    </row>
    <row r="25">
      <c r="A25" s="2" t="n"/>
      <c r="B25" s="2" t="n"/>
      <c r="C25" s="3" t="n"/>
      <c r="D25" s="2" t="n"/>
      <c r="E25" s="3" t="n"/>
      <c r="F25" s="2" t="n"/>
      <c r="G25" s="2" t="n"/>
      <c r="H25" s="28" t="n"/>
      <c r="I25" s="3" t="n"/>
      <c r="J25" s="2" t="n"/>
      <c r="K25" s="29" t="n"/>
      <c r="L25" s="6" t="n"/>
      <c r="M25" s="33">
        <f>IF('Inventaire'!$A25="","",IFERROR('Inventaire'!$K25*(1+'Inventaire'!$L25),0))</f>
        <v/>
      </c>
      <c r="N25" s="34">
        <f>IF('Inventaire'!$A25="","",IFERROR(VLOOKUP('Inventaire'!$B25,'Référentiels'!$A$2:$C$8,3,FALSE),0))</f>
        <v/>
      </c>
      <c r="O25" s="35">
        <f>IF(OR('Inventaire'!$A25="",'Inventaire'!$H25="",'Inventaire'!$N25&lt;=0),"",EDATE('Inventaire'!$H25,'Inventaire'!$N25))</f>
        <v/>
      </c>
      <c r="P25" s="2" t="n"/>
      <c r="Q25" s="28" t="n"/>
      <c r="R25" s="35">
        <f>IF(OR('Inventaire'!$A25="",'Inventaire'!$Q25=""),"",EDATE('Inventaire'!$Q25,12))</f>
        <v/>
      </c>
      <c r="S25" s="14">
        <f>IF('Inventaire'!$A25="","",IF(AND('Inventaire'!$D25&lt;&gt;"",'Inventaire'!$Q25&lt;&gt;"",'Inventaire'!$Q25&lt;=DATE(2026,9,7)),"Oui","À contrôler"))</f>
        <v/>
      </c>
      <c r="T25" s="3" t="n"/>
    </row>
    <row r="26">
      <c r="A26" s="2" t="n"/>
      <c r="B26" s="2" t="n"/>
      <c r="C26" s="3" t="n"/>
      <c r="D26" s="2" t="n"/>
      <c r="E26" s="3" t="n"/>
      <c r="F26" s="2" t="n"/>
      <c r="G26" s="2" t="n"/>
      <c r="H26" s="28" t="n"/>
      <c r="I26" s="3" t="n"/>
      <c r="J26" s="2" t="n"/>
      <c r="K26" s="29" t="n"/>
      <c r="L26" s="6" t="n"/>
      <c r="M26" s="30">
        <f>IF('Inventaire'!$A26="","",IFERROR('Inventaire'!$K26*(1+'Inventaire'!$L26),0))</f>
        <v/>
      </c>
      <c r="N26" s="31">
        <f>IF('Inventaire'!$A26="","",IFERROR(VLOOKUP('Inventaire'!$B26,'Référentiels'!$A$2:$C$8,3,FALSE),0))</f>
        <v/>
      </c>
      <c r="O26" s="32">
        <f>IF(OR('Inventaire'!$A26="",'Inventaire'!$H26="",'Inventaire'!$N26&lt;=0),"",EDATE('Inventaire'!$H26,'Inventaire'!$N26))</f>
        <v/>
      </c>
      <c r="P26" s="2" t="n"/>
      <c r="Q26" s="28" t="n"/>
      <c r="R26" s="32">
        <f>IF(OR('Inventaire'!$A26="",'Inventaire'!$Q26=""),"",EDATE('Inventaire'!$Q26,12))</f>
        <v/>
      </c>
      <c r="S26" s="10">
        <f>IF('Inventaire'!$A26="","",IF(AND('Inventaire'!$D26&lt;&gt;"",'Inventaire'!$Q26&lt;&gt;"",'Inventaire'!$Q26&lt;=DATE(2026,9,7)),"Oui","À contrôler"))</f>
        <v/>
      </c>
      <c r="T26" s="3" t="n"/>
    </row>
    <row r="27">
      <c r="A27" s="2" t="n"/>
      <c r="B27" s="2" t="n"/>
      <c r="C27" s="3" t="n"/>
      <c r="D27" s="2" t="n"/>
      <c r="E27" s="3" t="n"/>
      <c r="F27" s="2" t="n"/>
      <c r="G27" s="2" t="n"/>
      <c r="H27" s="28" t="n"/>
      <c r="I27" s="3" t="n"/>
      <c r="J27" s="2" t="n"/>
      <c r="K27" s="29" t="n"/>
      <c r="L27" s="6" t="n"/>
      <c r="M27" s="33">
        <f>IF('Inventaire'!$A27="","",IFERROR('Inventaire'!$K27*(1+'Inventaire'!$L27),0))</f>
        <v/>
      </c>
      <c r="N27" s="34">
        <f>IF('Inventaire'!$A27="","",IFERROR(VLOOKUP('Inventaire'!$B27,'Référentiels'!$A$2:$C$8,3,FALSE),0))</f>
        <v/>
      </c>
      <c r="O27" s="35">
        <f>IF(OR('Inventaire'!$A27="",'Inventaire'!$H27="",'Inventaire'!$N27&lt;=0),"",EDATE('Inventaire'!$H27,'Inventaire'!$N27))</f>
        <v/>
      </c>
      <c r="P27" s="2" t="n"/>
      <c r="Q27" s="28" t="n"/>
      <c r="R27" s="35">
        <f>IF(OR('Inventaire'!$A27="",'Inventaire'!$Q27=""),"",EDATE('Inventaire'!$Q27,12))</f>
        <v/>
      </c>
      <c r="S27" s="14">
        <f>IF('Inventaire'!$A27="","",IF(AND('Inventaire'!$D27&lt;&gt;"",'Inventaire'!$Q27&lt;&gt;"",'Inventaire'!$Q27&lt;=DATE(2026,9,7)),"Oui","À contrôler"))</f>
        <v/>
      </c>
      <c r="T27" s="3" t="n"/>
    </row>
    <row r="28">
      <c r="A28" s="2" t="n"/>
      <c r="B28" s="2" t="n"/>
      <c r="C28" s="3" t="n"/>
      <c r="D28" s="2" t="n"/>
      <c r="E28" s="3" t="n"/>
      <c r="F28" s="2" t="n"/>
      <c r="G28" s="2" t="n"/>
      <c r="H28" s="28" t="n"/>
      <c r="I28" s="3" t="n"/>
      <c r="J28" s="2" t="n"/>
      <c r="K28" s="29" t="n"/>
      <c r="L28" s="6" t="n"/>
      <c r="M28" s="30">
        <f>IF('Inventaire'!$A28="","",IFERROR('Inventaire'!$K28*(1+'Inventaire'!$L28),0))</f>
        <v/>
      </c>
      <c r="N28" s="31">
        <f>IF('Inventaire'!$A28="","",IFERROR(VLOOKUP('Inventaire'!$B28,'Référentiels'!$A$2:$C$8,3,FALSE),0))</f>
        <v/>
      </c>
      <c r="O28" s="32">
        <f>IF(OR('Inventaire'!$A28="",'Inventaire'!$H28="",'Inventaire'!$N28&lt;=0),"",EDATE('Inventaire'!$H28,'Inventaire'!$N28))</f>
        <v/>
      </c>
      <c r="P28" s="2" t="n"/>
      <c r="Q28" s="28" t="n"/>
      <c r="R28" s="32">
        <f>IF(OR('Inventaire'!$A28="",'Inventaire'!$Q28=""),"",EDATE('Inventaire'!$Q28,12))</f>
        <v/>
      </c>
      <c r="S28" s="10">
        <f>IF('Inventaire'!$A28="","",IF(AND('Inventaire'!$D28&lt;&gt;"",'Inventaire'!$Q28&lt;&gt;"",'Inventaire'!$Q28&lt;=DATE(2026,9,7)),"Oui","À contrôler"))</f>
        <v/>
      </c>
      <c r="T28" s="3" t="n"/>
    </row>
    <row r="29">
      <c r="A29" s="2" t="n"/>
      <c r="B29" s="2" t="n"/>
      <c r="C29" s="3" t="n"/>
      <c r="D29" s="2" t="n"/>
      <c r="E29" s="3" t="n"/>
      <c r="F29" s="2" t="n"/>
      <c r="G29" s="2" t="n"/>
      <c r="H29" s="28" t="n"/>
      <c r="I29" s="3" t="n"/>
      <c r="J29" s="2" t="n"/>
      <c r="K29" s="29" t="n"/>
      <c r="L29" s="6" t="n"/>
      <c r="M29" s="33">
        <f>IF('Inventaire'!$A29="","",IFERROR('Inventaire'!$K29*(1+'Inventaire'!$L29),0))</f>
        <v/>
      </c>
      <c r="N29" s="34">
        <f>IF('Inventaire'!$A29="","",IFERROR(VLOOKUP('Inventaire'!$B29,'Référentiels'!$A$2:$C$8,3,FALSE),0))</f>
        <v/>
      </c>
      <c r="O29" s="35">
        <f>IF(OR('Inventaire'!$A29="",'Inventaire'!$H29="",'Inventaire'!$N29&lt;=0),"",EDATE('Inventaire'!$H29,'Inventaire'!$N29))</f>
        <v/>
      </c>
      <c r="P29" s="2" t="n"/>
      <c r="Q29" s="28" t="n"/>
      <c r="R29" s="35">
        <f>IF(OR('Inventaire'!$A29="",'Inventaire'!$Q29=""),"",EDATE('Inventaire'!$Q29,12))</f>
        <v/>
      </c>
      <c r="S29" s="14">
        <f>IF('Inventaire'!$A29="","",IF(AND('Inventaire'!$D29&lt;&gt;"",'Inventaire'!$Q29&lt;&gt;"",'Inventaire'!$Q29&lt;=DATE(2026,9,7)),"Oui","À contrôler"))</f>
        <v/>
      </c>
      <c r="T29" s="3" t="n"/>
    </row>
    <row r="30">
      <c r="A30" s="2" t="n"/>
      <c r="B30" s="2" t="n"/>
      <c r="C30" s="3" t="n"/>
      <c r="D30" s="2" t="n"/>
      <c r="E30" s="3" t="n"/>
      <c r="F30" s="2" t="n"/>
      <c r="G30" s="2" t="n"/>
      <c r="H30" s="28" t="n"/>
      <c r="I30" s="3" t="n"/>
      <c r="J30" s="2" t="n"/>
      <c r="K30" s="29" t="n"/>
      <c r="L30" s="6" t="n"/>
      <c r="M30" s="30">
        <f>IF('Inventaire'!$A30="","",IFERROR('Inventaire'!$K30*(1+'Inventaire'!$L30),0))</f>
        <v/>
      </c>
      <c r="N30" s="31">
        <f>IF('Inventaire'!$A30="","",IFERROR(VLOOKUP('Inventaire'!$B30,'Référentiels'!$A$2:$C$8,3,FALSE),0))</f>
        <v/>
      </c>
      <c r="O30" s="32">
        <f>IF(OR('Inventaire'!$A30="",'Inventaire'!$H30="",'Inventaire'!$N30&lt;=0),"",EDATE('Inventaire'!$H30,'Inventaire'!$N30))</f>
        <v/>
      </c>
      <c r="P30" s="2" t="n"/>
      <c r="Q30" s="28" t="n"/>
      <c r="R30" s="32">
        <f>IF(OR('Inventaire'!$A30="",'Inventaire'!$Q30=""),"",EDATE('Inventaire'!$Q30,12))</f>
        <v/>
      </c>
      <c r="S30" s="10">
        <f>IF('Inventaire'!$A30="","",IF(AND('Inventaire'!$D30&lt;&gt;"",'Inventaire'!$Q30&lt;&gt;"",'Inventaire'!$Q30&lt;=DATE(2026,9,7)),"Oui","À contrôler"))</f>
        <v/>
      </c>
      <c r="T30" s="3" t="n"/>
    </row>
    <row r="31">
      <c r="A31" s="2" t="n"/>
      <c r="B31" s="2" t="n"/>
      <c r="C31" s="3" t="n"/>
      <c r="D31" s="2" t="n"/>
      <c r="E31" s="3" t="n"/>
      <c r="F31" s="2" t="n"/>
      <c r="G31" s="2" t="n"/>
      <c r="H31" s="28" t="n"/>
      <c r="I31" s="3" t="n"/>
      <c r="J31" s="2" t="n"/>
      <c r="K31" s="29" t="n"/>
      <c r="L31" s="6" t="n"/>
      <c r="M31" s="33">
        <f>IF('Inventaire'!$A31="","",IFERROR('Inventaire'!$K31*(1+'Inventaire'!$L31),0))</f>
        <v/>
      </c>
      <c r="N31" s="34">
        <f>IF('Inventaire'!$A31="","",IFERROR(VLOOKUP('Inventaire'!$B31,'Référentiels'!$A$2:$C$8,3,FALSE),0))</f>
        <v/>
      </c>
      <c r="O31" s="35">
        <f>IF(OR('Inventaire'!$A31="",'Inventaire'!$H31="",'Inventaire'!$N31&lt;=0),"",EDATE('Inventaire'!$H31,'Inventaire'!$N31))</f>
        <v/>
      </c>
      <c r="P31" s="2" t="n"/>
      <c r="Q31" s="28" t="n"/>
      <c r="R31" s="35">
        <f>IF(OR('Inventaire'!$A31="",'Inventaire'!$Q31=""),"",EDATE('Inventaire'!$Q31,12))</f>
        <v/>
      </c>
      <c r="S31" s="14">
        <f>IF('Inventaire'!$A31="","",IF(AND('Inventaire'!$D31&lt;&gt;"",'Inventaire'!$Q31&lt;&gt;"",'Inventaire'!$Q31&lt;=DATE(2026,9,7)),"Oui","À contrôler"))</f>
        <v/>
      </c>
      <c r="T31" s="3" t="n"/>
    </row>
    <row r="32">
      <c r="A32" s="2" t="n"/>
      <c r="B32" s="2" t="n"/>
      <c r="C32" s="3" t="n"/>
      <c r="D32" s="2" t="n"/>
      <c r="E32" s="3" t="n"/>
      <c r="F32" s="2" t="n"/>
      <c r="G32" s="2" t="n"/>
      <c r="H32" s="28" t="n"/>
      <c r="I32" s="3" t="n"/>
      <c r="J32" s="2" t="n"/>
      <c r="K32" s="29" t="n"/>
      <c r="L32" s="6" t="n"/>
      <c r="M32" s="30">
        <f>IF('Inventaire'!$A32="","",IFERROR('Inventaire'!$K32*(1+'Inventaire'!$L32),0))</f>
        <v/>
      </c>
      <c r="N32" s="31">
        <f>IF('Inventaire'!$A32="","",IFERROR(VLOOKUP('Inventaire'!$B32,'Référentiels'!$A$2:$C$8,3,FALSE),0))</f>
        <v/>
      </c>
      <c r="O32" s="32">
        <f>IF(OR('Inventaire'!$A32="",'Inventaire'!$H32="",'Inventaire'!$N32&lt;=0),"",EDATE('Inventaire'!$H32,'Inventaire'!$N32))</f>
        <v/>
      </c>
      <c r="P32" s="2" t="n"/>
      <c r="Q32" s="28" t="n"/>
      <c r="R32" s="32">
        <f>IF(OR('Inventaire'!$A32="",'Inventaire'!$Q32=""),"",EDATE('Inventaire'!$Q32,12))</f>
        <v/>
      </c>
      <c r="S32" s="10">
        <f>IF('Inventaire'!$A32="","",IF(AND('Inventaire'!$D32&lt;&gt;"",'Inventaire'!$Q32&lt;&gt;"",'Inventaire'!$Q32&lt;=DATE(2026,9,7)),"Oui","À contrôler"))</f>
        <v/>
      </c>
      <c r="T32" s="3" t="n"/>
    </row>
    <row r="33">
      <c r="A33" s="2" t="n"/>
      <c r="B33" s="2" t="n"/>
      <c r="C33" s="3" t="n"/>
      <c r="D33" s="2" t="n"/>
      <c r="E33" s="3" t="n"/>
      <c r="F33" s="2" t="n"/>
      <c r="G33" s="2" t="n"/>
      <c r="H33" s="28" t="n"/>
      <c r="I33" s="3" t="n"/>
      <c r="J33" s="2" t="n"/>
      <c r="K33" s="29" t="n"/>
      <c r="L33" s="6" t="n"/>
      <c r="M33" s="33">
        <f>IF('Inventaire'!$A33="","",IFERROR('Inventaire'!$K33*(1+'Inventaire'!$L33),0))</f>
        <v/>
      </c>
      <c r="N33" s="34">
        <f>IF('Inventaire'!$A33="","",IFERROR(VLOOKUP('Inventaire'!$B33,'Référentiels'!$A$2:$C$8,3,FALSE),0))</f>
        <v/>
      </c>
      <c r="O33" s="35">
        <f>IF(OR('Inventaire'!$A33="",'Inventaire'!$H33="",'Inventaire'!$N33&lt;=0),"",EDATE('Inventaire'!$H33,'Inventaire'!$N33))</f>
        <v/>
      </c>
      <c r="P33" s="2" t="n"/>
      <c r="Q33" s="28" t="n"/>
      <c r="R33" s="35">
        <f>IF(OR('Inventaire'!$A33="",'Inventaire'!$Q33=""),"",EDATE('Inventaire'!$Q33,12))</f>
        <v/>
      </c>
      <c r="S33" s="14">
        <f>IF('Inventaire'!$A33="","",IF(AND('Inventaire'!$D33&lt;&gt;"",'Inventaire'!$Q33&lt;&gt;"",'Inventaire'!$Q33&lt;=DATE(2026,9,7)),"Oui","À contrôler"))</f>
        <v/>
      </c>
      <c r="T33" s="3" t="n"/>
    </row>
    <row r="34">
      <c r="A34" s="2" t="n"/>
      <c r="B34" s="2" t="n"/>
      <c r="C34" s="3" t="n"/>
      <c r="D34" s="2" t="n"/>
      <c r="E34" s="3" t="n"/>
      <c r="F34" s="2" t="n"/>
      <c r="G34" s="2" t="n"/>
      <c r="H34" s="28" t="n"/>
      <c r="I34" s="3" t="n"/>
      <c r="J34" s="2" t="n"/>
      <c r="K34" s="29" t="n"/>
      <c r="L34" s="6" t="n"/>
      <c r="M34" s="30">
        <f>IF('Inventaire'!$A34="","",IFERROR('Inventaire'!$K34*(1+'Inventaire'!$L34),0))</f>
        <v/>
      </c>
      <c r="N34" s="31">
        <f>IF('Inventaire'!$A34="","",IFERROR(VLOOKUP('Inventaire'!$B34,'Référentiels'!$A$2:$C$8,3,FALSE),0))</f>
        <v/>
      </c>
      <c r="O34" s="32">
        <f>IF(OR('Inventaire'!$A34="",'Inventaire'!$H34="",'Inventaire'!$N34&lt;=0),"",EDATE('Inventaire'!$H34,'Inventaire'!$N34))</f>
        <v/>
      </c>
      <c r="P34" s="2" t="n"/>
      <c r="Q34" s="28" t="n"/>
      <c r="R34" s="32">
        <f>IF(OR('Inventaire'!$A34="",'Inventaire'!$Q34=""),"",EDATE('Inventaire'!$Q34,12))</f>
        <v/>
      </c>
      <c r="S34" s="10">
        <f>IF('Inventaire'!$A34="","",IF(AND('Inventaire'!$D34&lt;&gt;"",'Inventaire'!$Q34&lt;&gt;"",'Inventaire'!$Q34&lt;=DATE(2026,9,7)),"Oui","À contrôler"))</f>
        <v/>
      </c>
      <c r="T34" s="3" t="n"/>
    </row>
    <row r="35">
      <c r="A35" s="2" t="n"/>
      <c r="B35" s="2" t="n"/>
      <c r="C35" s="3" t="n"/>
      <c r="D35" s="2" t="n"/>
      <c r="E35" s="3" t="n"/>
      <c r="F35" s="2" t="n"/>
      <c r="G35" s="2" t="n"/>
      <c r="H35" s="28" t="n"/>
      <c r="I35" s="3" t="n"/>
      <c r="J35" s="2" t="n"/>
      <c r="K35" s="29" t="n"/>
      <c r="L35" s="6" t="n"/>
      <c r="M35" s="33">
        <f>IF('Inventaire'!$A35="","",IFERROR('Inventaire'!$K35*(1+'Inventaire'!$L35),0))</f>
        <v/>
      </c>
      <c r="N35" s="34">
        <f>IF('Inventaire'!$A35="","",IFERROR(VLOOKUP('Inventaire'!$B35,'Référentiels'!$A$2:$C$8,3,FALSE),0))</f>
        <v/>
      </c>
      <c r="O35" s="35">
        <f>IF(OR('Inventaire'!$A35="",'Inventaire'!$H35="",'Inventaire'!$N35&lt;=0),"",EDATE('Inventaire'!$H35,'Inventaire'!$N35))</f>
        <v/>
      </c>
      <c r="P35" s="2" t="n"/>
      <c r="Q35" s="28" t="n"/>
      <c r="R35" s="35">
        <f>IF(OR('Inventaire'!$A35="",'Inventaire'!$Q35=""),"",EDATE('Inventaire'!$Q35,12))</f>
        <v/>
      </c>
      <c r="S35" s="14">
        <f>IF('Inventaire'!$A35="","",IF(AND('Inventaire'!$D35&lt;&gt;"",'Inventaire'!$Q35&lt;&gt;"",'Inventaire'!$Q35&lt;=DATE(2026,9,7)),"Oui","À contrôler"))</f>
        <v/>
      </c>
      <c r="T35" s="3" t="n"/>
    </row>
    <row r="36">
      <c r="A36" s="2" t="n"/>
      <c r="B36" s="2" t="n"/>
      <c r="C36" s="3" t="n"/>
      <c r="D36" s="2" t="n"/>
      <c r="E36" s="3" t="n"/>
      <c r="F36" s="2" t="n"/>
      <c r="G36" s="2" t="n"/>
      <c r="H36" s="28" t="n"/>
      <c r="I36" s="3" t="n"/>
      <c r="J36" s="2" t="n"/>
      <c r="K36" s="29" t="n"/>
      <c r="L36" s="6" t="n"/>
      <c r="M36" s="30">
        <f>IF('Inventaire'!$A36="","",IFERROR('Inventaire'!$K36*(1+'Inventaire'!$L36),0))</f>
        <v/>
      </c>
      <c r="N36" s="31">
        <f>IF('Inventaire'!$A36="","",IFERROR(VLOOKUP('Inventaire'!$B36,'Référentiels'!$A$2:$C$8,3,FALSE),0))</f>
        <v/>
      </c>
      <c r="O36" s="32">
        <f>IF(OR('Inventaire'!$A36="",'Inventaire'!$H36="",'Inventaire'!$N36&lt;=0),"",EDATE('Inventaire'!$H36,'Inventaire'!$N36))</f>
        <v/>
      </c>
      <c r="P36" s="2" t="n"/>
      <c r="Q36" s="28" t="n"/>
      <c r="R36" s="32">
        <f>IF(OR('Inventaire'!$A36="",'Inventaire'!$Q36=""),"",EDATE('Inventaire'!$Q36,12))</f>
        <v/>
      </c>
      <c r="S36" s="10">
        <f>IF('Inventaire'!$A36="","",IF(AND('Inventaire'!$D36&lt;&gt;"",'Inventaire'!$Q36&lt;&gt;"",'Inventaire'!$Q36&lt;=DATE(2026,9,7)),"Oui","À contrôler"))</f>
        <v/>
      </c>
      <c r="T36" s="3" t="n"/>
    </row>
    <row r="37">
      <c r="A37" s="2" t="n"/>
      <c r="B37" s="2" t="n"/>
      <c r="C37" s="3" t="n"/>
      <c r="D37" s="2" t="n"/>
      <c r="E37" s="3" t="n"/>
      <c r="F37" s="2" t="n"/>
      <c r="G37" s="2" t="n"/>
      <c r="H37" s="28" t="n"/>
      <c r="I37" s="3" t="n"/>
      <c r="J37" s="2" t="n"/>
      <c r="K37" s="29" t="n"/>
      <c r="L37" s="6" t="n"/>
      <c r="M37" s="33">
        <f>IF('Inventaire'!$A37="","",IFERROR('Inventaire'!$K37*(1+'Inventaire'!$L37),0))</f>
        <v/>
      </c>
      <c r="N37" s="34">
        <f>IF('Inventaire'!$A37="","",IFERROR(VLOOKUP('Inventaire'!$B37,'Référentiels'!$A$2:$C$8,3,FALSE),0))</f>
        <v/>
      </c>
      <c r="O37" s="35">
        <f>IF(OR('Inventaire'!$A37="",'Inventaire'!$H37="",'Inventaire'!$N37&lt;=0),"",EDATE('Inventaire'!$H37,'Inventaire'!$N37))</f>
        <v/>
      </c>
      <c r="P37" s="2" t="n"/>
      <c r="Q37" s="28" t="n"/>
      <c r="R37" s="35">
        <f>IF(OR('Inventaire'!$A37="",'Inventaire'!$Q37=""),"",EDATE('Inventaire'!$Q37,12))</f>
        <v/>
      </c>
      <c r="S37" s="14">
        <f>IF('Inventaire'!$A37="","",IF(AND('Inventaire'!$D37&lt;&gt;"",'Inventaire'!$Q37&lt;&gt;"",'Inventaire'!$Q37&lt;=DATE(2026,9,7)),"Oui","À contrôler"))</f>
        <v/>
      </c>
      <c r="T37" s="3" t="n"/>
    </row>
    <row r="38">
      <c r="A38" s="2" t="n"/>
      <c r="B38" s="2" t="n"/>
      <c r="C38" s="3" t="n"/>
      <c r="D38" s="2" t="n"/>
      <c r="E38" s="3" t="n"/>
      <c r="F38" s="2" t="n"/>
      <c r="G38" s="2" t="n"/>
      <c r="H38" s="28" t="n"/>
      <c r="I38" s="3" t="n"/>
      <c r="J38" s="2" t="n"/>
      <c r="K38" s="29" t="n"/>
      <c r="L38" s="6" t="n"/>
      <c r="M38" s="30">
        <f>IF('Inventaire'!$A38="","",IFERROR('Inventaire'!$K38*(1+'Inventaire'!$L38),0))</f>
        <v/>
      </c>
      <c r="N38" s="31">
        <f>IF('Inventaire'!$A38="","",IFERROR(VLOOKUP('Inventaire'!$B38,'Référentiels'!$A$2:$C$8,3,FALSE),0))</f>
        <v/>
      </c>
      <c r="O38" s="32">
        <f>IF(OR('Inventaire'!$A38="",'Inventaire'!$H38="",'Inventaire'!$N38&lt;=0),"",EDATE('Inventaire'!$H38,'Inventaire'!$N38))</f>
        <v/>
      </c>
      <c r="P38" s="2" t="n"/>
      <c r="Q38" s="28" t="n"/>
      <c r="R38" s="32">
        <f>IF(OR('Inventaire'!$A38="",'Inventaire'!$Q38=""),"",EDATE('Inventaire'!$Q38,12))</f>
        <v/>
      </c>
      <c r="S38" s="10">
        <f>IF('Inventaire'!$A38="","",IF(AND('Inventaire'!$D38&lt;&gt;"",'Inventaire'!$Q38&lt;&gt;"",'Inventaire'!$Q38&lt;=DATE(2026,9,7)),"Oui","À contrôler"))</f>
        <v/>
      </c>
      <c r="T38" s="3" t="n"/>
    </row>
    <row r="39">
      <c r="A39" s="2" t="n"/>
      <c r="B39" s="2" t="n"/>
      <c r="C39" s="3" t="n"/>
      <c r="D39" s="2" t="n"/>
      <c r="E39" s="3" t="n"/>
      <c r="F39" s="2" t="n"/>
      <c r="G39" s="2" t="n"/>
      <c r="H39" s="28" t="n"/>
      <c r="I39" s="3" t="n"/>
      <c r="J39" s="2" t="n"/>
      <c r="K39" s="29" t="n"/>
      <c r="L39" s="6" t="n"/>
      <c r="M39" s="33">
        <f>IF('Inventaire'!$A39="","",IFERROR('Inventaire'!$K39*(1+'Inventaire'!$L39),0))</f>
        <v/>
      </c>
      <c r="N39" s="34">
        <f>IF('Inventaire'!$A39="","",IFERROR(VLOOKUP('Inventaire'!$B39,'Référentiels'!$A$2:$C$8,3,FALSE),0))</f>
        <v/>
      </c>
      <c r="O39" s="35">
        <f>IF(OR('Inventaire'!$A39="",'Inventaire'!$H39="",'Inventaire'!$N39&lt;=0),"",EDATE('Inventaire'!$H39,'Inventaire'!$N39))</f>
        <v/>
      </c>
      <c r="P39" s="2" t="n"/>
      <c r="Q39" s="28" t="n"/>
      <c r="R39" s="35">
        <f>IF(OR('Inventaire'!$A39="",'Inventaire'!$Q39=""),"",EDATE('Inventaire'!$Q39,12))</f>
        <v/>
      </c>
      <c r="S39" s="14">
        <f>IF('Inventaire'!$A39="","",IF(AND('Inventaire'!$D39&lt;&gt;"",'Inventaire'!$Q39&lt;&gt;"",'Inventaire'!$Q39&lt;=DATE(2026,9,7)),"Oui","À contrôler"))</f>
        <v/>
      </c>
      <c r="T39" s="3" t="n"/>
    </row>
    <row r="40">
      <c r="A40" s="2" t="n"/>
      <c r="B40" s="2" t="n"/>
      <c r="C40" s="3" t="n"/>
      <c r="D40" s="2" t="n"/>
      <c r="E40" s="3" t="n"/>
      <c r="F40" s="2" t="n"/>
      <c r="G40" s="2" t="n"/>
      <c r="H40" s="28" t="n"/>
      <c r="I40" s="3" t="n"/>
      <c r="J40" s="2" t="n"/>
      <c r="K40" s="29" t="n"/>
      <c r="L40" s="6" t="n"/>
      <c r="M40" s="30">
        <f>IF('Inventaire'!$A40="","",IFERROR('Inventaire'!$K40*(1+'Inventaire'!$L40),0))</f>
        <v/>
      </c>
      <c r="N40" s="31">
        <f>IF('Inventaire'!$A40="","",IFERROR(VLOOKUP('Inventaire'!$B40,'Référentiels'!$A$2:$C$8,3,FALSE),0))</f>
        <v/>
      </c>
      <c r="O40" s="32">
        <f>IF(OR('Inventaire'!$A40="",'Inventaire'!$H40="",'Inventaire'!$N40&lt;=0),"",EDATE('Inventaire'!$H40,'Inventaire'!$N40))</f>
        <v/>
      </c>
      <c r="P40" s="2" t="n"/>
      <c r="Q40" s="28" t="n"/>
      <c r="R40" s="32">
        <f>IF(OR('Inventaire'!$A40="",'Inventaire'!$Q40=""),"",EDATE('Inventaire'!$Q40,12))</f>
        <v/>
      </c>
      <c r="S40" s="10">
        <f>IF('Inventaire'!$A40="","",IF(AND('Inventaire'!$D40&lt;&gt;"",'Inventaire'!$Q40&lt;&gt;"",'Inventaire'!$Q40&lt;=DATE(2026,9,7)),"Oui","À contrôler"))</f>
        <v/>
      </c>
      <c r="T40" s="3" t="n"/>
    </row>
    <row r="41">
      <c r="A41" s="2" t="n"/>
      <c r="B41" s="2" t="n"/>
      <c r="C41" s="3" t="n"/>
      <c r="D41" s="2" t="n"/>
      <c r="E41" s="3" t="n"/>
      <c r="F41" s="2" t="n"/>
      <c r="G41" s="2" t="n"/>
      <c r="H41" s="28" t="n"/>
      <c r="I41" s="3" t="n"/>
      <c r="J41" s="2" t="n"/>
      <c r="K41" s="29" t="n"/>
      <c r="L41" s="6" t="n"/>
      <c r="M41" s="33">
        <f>IF('Inventaire'!$A41="","",IFERROR('Inventaire'!$K41*(1+'Inventaire'!$L41),0))</f>
        <v/>
      </c>
      <c r="N41" s="34">
        <f>IF('Inventaire'!$A41="","",IFERROR(VLOOKUP('Inventaire'!$B41,'Référentiels'!$A$2:$C$8,3,FALSE),0))</f>
        <v/>
      </c>
      <c r="O41" s="35">
        <f>IF(OR('Inventaire'!$A41="",'Inventaire'!$H41="",'Inventaire'!$N41&lt;=0),"",EDATE('Inventaire'!$H41,'Inventaire'!$N41))</f>
        <v/>
      </c>
      <c r="P41" s="2" t="n"/>
      <c r="Q41" s="28" t="n"/>
      <c r="R41" s="35">
        <f>IF(OR('Inventaire'!$A41="",'Inventaire'!$Q41=""),"",EDATE('Inventaire'!$Q41,12))</f>
        <v/>
      </c>
      <c r="S41" s="14">
        <f>IF('Inventaire'!$A41="","",IF(AND('Inventaire'!$D41&lt;&gt;"",'Inventaire'!$Q41&lt;&gt;"",'Inventaire'!$Q41&lt;=DATE(2026,9,7)),"Oui","À contrôler"))</f>
        <v/>
      </c>
      <c r="T41" s="3" t="n"/>
    </row>
    <row r="42">
      <c r="A42" s="2" t="n"/>
      <c r="B42" s="2" t="n"/>
      <c r="C42" s="3" t="n"/>
      <c r="D42" s="2" t="n"/>
      <c r="E42" s="3" t="n"/>
      <c r="F42" s="2" t="n"/>
      <c r="G42" s="2" t="n"/>
      <c r="H42" s="28" t="n"/>
      <c r="I42" s="3" t="n"/>
      <c r="J42" s="2" t="n"/>
      <c r="K42" s="29" t="n"/>
      <c r="L42" s="6" t="n"/>
      <c r="M42" s="30">
        <f>IF('Inventaire'!$A42="","",IFERROR('Inventaire'!$K42*(1+'Inventaire'!$L42),0))</f>
        <v/>
      </c>
      <c r="N42" s="31">
        <f>IF('Inventaire'!$A42="","",IFERROR(VLOOKUP('Inventaire'!$B42,'Référentiels'!$A$2:$C$8,3,FALSE),0))</f>
        <v/>
      </c>
      <c r="O42" s="32">
        <f>IF(OR('Inventaire'!$A42="",'Inventaire'!$H42="",'Inventaire'!$N42&lt;=0),"",EDATE('Inventaire'!$H42,'Inventaire'!$N42))</f>
        <v/>
      </c>
      <c r="P42" s="2" t="n"/>
      <c r="Q42" s="28" t="n"/>
      <c r="R42" s="32">
        <f>IF(OR('Inventaire'!$A42="",'Inventaire'!$Q42=""),"",EDATE('Inventaire'!$Q42,12))</f>
        <v/>
      </c>
      <c r="S42" s="10">
        <f>IF('Inventaire'!$A42="","",IF(AND('Inventaire'!$D42&lt;&gt;"",'Inventaire'!$Q42&lt;&gt;"",'Inventaire'!$Q42&lt;=DATE(2026,9,7)),"Oui","À contrôler"))</f>
        <v/>
      </c>
      <c r="T42" s="3" t="n"/>
    </row>
    <row r="43">
      <c r="A43" s="2" t="n"/>
      <c r="B43" s="2" t="n"/>
      <c r="C43" s="3" t="n"/>
      <c r="D43" s="2" t="n"/>
      <c r="E43" s="3" t="n"/>
      <c r="F43" s="2" t="n"/>
      <c r="G43" s="2" t="n"/>
      <c r="H43" s="28" t="n"/>
      <c r="I43" s="3" t="n"/>
      <c r="J43" s="2" t="n"/>
      <c r="K43" s="29" t="n"/>
      <c r="L43" s="6" t="n"/>
      <c r="M43" s="33">
        <f>IF('Inventaire'!$A43="","",IFERROR('Inventaire'!$K43*(1+'Inventaire'!$L43),0))</f>
        <v/>
      </c>
      <c r="N43" s="34">
        <f>IF('Inventaire'!$A43="","",IFERROR(VLOOKUP('Inventaire'!$B43,'Référentiels'!$A$2:$C$8,3,FALSE),0))</f>
        <v/>
      </c>
      <c r="O43" s="35">
        <f>IF(OR('Inventaire'!$A43="",'Inventaire'!$H43="",'Inventaire'!$N43&lt;=0),"",EDATE('Inventaire'!$H43,'Inventaire'!$N43))</f>
        <v/>
      </c>
      <c r="P43" s="2" t="n"/>
      <c r="Q43" s="28" t="n"/>
      <c r="R43" s="35">
        <f>IF(OR('Inventaire'!$A43="",'Inventaire'!$Q43=""),"",EDATE('Inventaire'!$Q43,12))</f>
        <v/>
      </c>
      <c r="S43" s="14">
        <f>IF('Inventaire'!$A43="","",IF(AND('Inventaire'!$D43&lt;&gt;"",'Inventaire'!$Q43&lt;&gt;"",'Inventaire'!$Q43&lt;=DATE(2026,9,7)),"Oui","À contrôler"))</f>
        <v/>
      </c>
      <c r="T43" s="3" t="n"/>
    </row>
    <row r="44">
      <c r="A44" s="2" t="n"/>
      <c r="B44" s="2" t="n"/>
      <c r="C44" s="3" t="n"/>
      <c r="D44" s="2" t="n"/>
      <c r="E44" s="3" t="n"/>
      <c r="F44" s="2" t="n"/>
      <c r="G44" s="2" t="n"/>
      <c r="H44" s="28" t="n"/>
      <c r="I44" s="3" t="n"/>
      <c r="J44" s="2" t="n"/>
      <c r="K44" s="29" t="n"/>
      <c r="L44" s="6" t="n"/>
      <c r="M44" s="30">
        <f>IF('Inventaire'!$A44="","",IFERROR('Inventaire'!$K44*(1+'Inventaire'!$L44),0))</f>
        <v/>
      </c>
      <c r="N44" s="31">
        <f>IF('Inventaire'!$A44="","",IFERROR(VLOOKUP('Inventaire'!$B44,'Référentiels'!$A$2:$C$8,3,FALSE),0))</f>
        <v/>
      </c>
      <c r="O44" s="32">
        <f>IF(OR('Inventaire'!$A44="",'Inventaire'!$H44="",'Inventaire'!$N44&lt;=0),"",EDATE('Inventaire'!$H44,'Inventaire'!$N44))</f>
        <v/>
      </c>
      <c r="P44" s="2" t="n"/>
      <c r="Q44" s="28" t="n"/>
      <c r="R44" s="32">
        <f>IF(OR('Inventaire'!$A44="",'Inventaire'!$Q44=""),"",EDATE('Inventaire'!$Q44,12))</f>
        <v/>
      </c>
      <c r="S44" s="10">
        <f>IF('Inventaire'!$A44="","",IF(AND('Inventaire'!$D44&lt;&gt;"",'Inventaire'!$Q44&lt;&gt;"",'Inventaire'!$Q44&lt;=DATE(2026,9,7)),"Oui","À contrôler"))</f>
        <v/>
      </c>
      <c r="T44" s="3" t="n"/>
    </row>
    <row r="45">
      <c r="A45" s="2" t="n"/>
      <c r="B45" s="2" t="n"/>
      <c r="C45" s="3" t="n"/>
      <c r="D45" s="2" t="n"/>
      <c r="E45" s="3" t="n"/>
      <c r="F45" s="2" t="n"/>
      <c r="G45" s="2" t="n"/>
      <c r="H45" s="28" t="n"/>
      <c r="I45" s="3" t="n"/>
      <c r="J45" s="2" t="n"/>
      <c r="K45" s="29" t="n"/>
      <c r="L45" s="6" t="n"/>
      <c r="M45" s="33">
        <f>IF('Inventaire'!$A45="","",IFERROR('Inventaire'!$K45*(1+'Inventaire'!$L45),0))</f>
        <v/>
      </c>
      <c r="N45" s="34">
        <f>IF('Inventaire'!$A45="","",IFERROR(VLOOKUP('Inventaire'!$B45,'Référentiels'!$A$2:$C$8,3,FALSE),0))</f>
        <v/>
      </c>
      <c r="O45" s="35">
        <f>IF(OR('Inventaire'!$A45="",'Inventaire'!$H45="",'Inventaire'!$N45&lt;=0),"",EDATE('Inventaire'!$H45,'Inventaire'!$N45))</f>
        <v/>
      </c>
      <c r="P45" s="2" t="n"/>
      <c r="Q45" s="28" t="n"/>
      <c r="R45" s="35">
        <f>IF(OR('Inventaire'!$A45="",'Inventaire'!$Q45=""),"",EDATE('Inventaire'!$Q45,12))</f>
        <v/>
      </c>
      <c r="S45" s="14">
        <f>IF('Inventaire'!$A45="","",IF(AND('Inventaire'!$D45&lt;&gt;"",'Inventaire'!$Q45&lt;&gt;"",'Inventaire'!$Q45&lt;=DATE(2026,9,7)),"Oui","À contrôler"))</f>
        <v/>
      </c>
      <c r="T45" s="3" t="n"/>
    </row>
    <row r="46">
      <c r="A46" s="2" t="n"/>
      <c r="B46" s="2" t="n"/>
      <c r="C46" s="3" t="n"/>
      <c r="D46" s="2" t="n"/>
      <c r="E46" s="3" t="n"/>
      <c r="F46" s="2" t="n"/>
      <c r="G46" s="2" t="n"/>
      <c r="H46" s="28" t="n"/>
      <c r="I46" s="3" t="n"/>
      <c r="J46" s="2" t="n"/>
      <c r="K46" s="29" t="n"/>
      <c r="L46" s="6" t="n"/>
      <c r="M46" s="30">
        <f>IF('Inventaire'!$A46="","",IFERROR('Inventaire'!$K46*(1+'Inventaire'!$L46),0))</f>
        <v/>
      </c>
      <c r="N46" s="31">
        <f>IF('Inventaire'!$A46="","",IFERROR(VLOOKUP('Inventaire'!$B46,'Référentiels'!$A$2:$C$8,3,FALSE),0))</f>
        <v/>
      </c>
      <c r="O46" s="32">
        <f>IF(OR('Inventaire'!$A46="",'Inventaire'!$H46="",'Inventaire'!$N46&lt;=0),"",EDATE('Inventaire'!$H46,'Inventaire'!$N46))</f>
        <v/>
      </c>
      <c r="P46" s="2" t="n"/>
      <c r="Q46" s="28" t="n"/>
      <c r="R46" s="32">
        <f>IF(OR('Inventaire'!$A46="",'Inventaire'!$Q46=""),"",EDATE('Inventaire'!$Q46,12))</f>
        <v/>
      </c>
      <c r="S46" s="10">
        <f>IF('Inventaire'!$A46="","",IF(AND('Inventaire'!$D46&lt;&gt;"",'Inventaire'!$Q46&lt;&gt;"",'Inventaire'!$Q46&lt;=DATE(2026,9,7)),"Oui","À contrôler"))</f>
        <v/>
      </c>
      <c r="T46" s="3" t="n"/>
    </row>
    <row r="47">
      <c r="A47" s="2" t="n"/>
      <c r="B47" s="2" t="n"/>
      <c r="C47" s="3" t="n"/>
      <c r="D47" s="2" t="n"/>
      <c r="E47" s="3" t="n"/>
      <c r="F47" s="2" t="n"/>
      <c r="G47" s="2" t="n"/>
      <c r="H47" s="28" t="n"/>
      <c r="I47" s="3" t="n"/>
      <c r="J47" s="2" t="n"/>
      <c r="K47" s="29" t="n"/>
      <c r="L47" s="6" t="n"/>
      <c r="M47" s="33">
        <f>IF('Inventaire'!$A47="","",IFERROR('Inventaire'!$K47*(1+'Inventaire'!$L47),0))</f>
        <v/>
      </c>
      <c r="N47" s="34">
        <f>IF('Inventaire'!$A47="","",IFERROR(VLOOKUP('Inventaire'!$B47,'Référentiels'!$A$2:$C$8,3,FALSE),0))</f>
        <v/>
      </c>
      <c r="O47" s="35">
        <f>IF(OR('Inventaire'!$A47="",'Inventaire'!$H47="",'Inventaire'!$N47&lt;=0),"",EDATE('Inventaire'!$H47,'Inventaire'!$N47))</f>
        <v/>
      </c>
      <c r="P47" s="2" t="n"/>
      <c r="Q47" s="28" t="n"/>
      <c r="R47" s="35">
        <f>IF(OR('Inventaire'!$A47="",'Inventaire'!$Q47=""),"",EDATE('Inventaire'!$Q47,12))</f>
        <v/>
      </c>
      <c r="S47" s="14">
        <f>IF('Inventaire'!$A47="","",IF(AND('Inventaire'!$D47&lt;&gt;"",'Inventaire'!$Q47&lt;&gt;"",'Inventaire'!$Q47&lt;=DATE(2026,9,7)),"Oui","À contrôler"))</f>
        <v/>
      </c>
      <c r="T47" s="3" t="n"/>
    </row>
    <row r="48">
      <c r="A48" s="2" t="n"/>
      <c r="B48" s="2" t="n"/>
      <c r="C48" s="3" t="n"/>
      <c r="D48" s="2" t="n"/>
      <c r="E48" s="3" t="n"/>
      <c r="F48" s="2" t="n"/>
      <c r="G48" s="2" t="n"/>
      <c r="H48" s="28" t="n"/>
      <c r="I48" s="3" t="n"/>
      <c r="J48" s="2" t="n"/>
      <c r="K48" s="29" t="n"/>
      <c r="L48" s="6" t="n"/>
      <c r="M48" s="30">
        <f>IF('Inventaire'!$A48="","",IFERROR('Inventaire'!$K48*(1+'Inventaire'!$L48),0))</f>
        <v/>
      </c>
      <c r="N48" s="31">
        <f>IF('Inventaire'!$A48="","",IFERROR(VLOOKUP('Inventaire'!$B48,'Référentiels'!$A$2:$C$8,3,FALSE),0))</f>
        <v/>
      </c>
      <c r="O48" s="32">
        <f>IF(OR('Inventaire'!$A48="",'Inventaire'!$H48="",'Inventaire'!$N48&lt;=0),"",EDATE('Inventaire'!$H48,'Inventaire'!$N48))</f>
        <v/>
      </c>
      <c r="P48" s="2" t="n"/>
      <c r="Q48" s="28" t="n"/>
      <c r="R48" s="32">
        <f>IF(OR('Inventaire'!$A48="",'Inventaire'!$Q48=""),"",EDATE('Inventaire'!$Q48,12))</f>
        <v/>
      </c>
      <c r="S48" s="10">
        <f>IF('Inventaire'!$A48="","",IF(AND('Inventaire'!$D48&lt;&gt;"",'Inventaire'!$Q48&lt;&gt;"",'Inventaire'!$Q48&lt;=DATE(2026,9,7)),"Oui","À contrôler"))</f>
        <v/>
      </c>
      <c r="T48" s="3" t="n"/>
    </row>
    <row r="49">
      <c r="A49" s="2" t="n"/>
      <c r="B49" s="2" t="n"/>
      <c r="C49" s="3" t="n"/>
      <c r="D49" s="2" t="n"/>
      <c r="E49" s="3" t="n"/>
      <c r="F49" s="2" t="n"/>
      <c r="G49" s="2" t="n"/>
      <c r="H49" s="28" t="n"/>
      <c r="I49" s="3" t="n"/>
      <c r="J49" s="2" t="n"/>
      <c r="K49" s="29" t="n"/>
      <c r="L49" s="6" t="n"/>
      <c r="M49" s="33">
        <f>IF('Inventaire'!$A49="","",IFERROR('Inventaire'!$K49*(1+'Inventaire'!$L49),0))</f>
        <v/>
      </c>
      <c r="N49" s="34">
        <f>IF('Inventaire'!$A49="","",IFERROR(VLOOKUP('Inventaire'!$B49,'Référentiels'!$A$2:$C$8,3,FALSE),0))</f>
        <v/>
      </c>
      <c r="O49" s="35">
        <f>IF(OR('Inventaire'!$A49="",'Inventaire'!$H49="",'Inventaire'!$N49&lt;=0),"",EDATE('Inventaire'!$H49,'Inventaire'!$N49))</f>
        <v/>
      </c>
      <c r="P49" s="2" t="n"/>
      <c r="Q49" s="28" t="n"/>
      <c r="R49" s="35">
        <f>IF(OR('Inventaire'!$A49="",'Inventaire'!$Q49=""),"",EDATE('Inventaire'!$Q49,12))</f>
        <v/>
      </c>
      <c r="S49" s="14">
        <f>IF('Inventaire'!$A49="","",IF(AND('Inventaire'!$D49&lt;&gt;"",'Inventaire'!$Q49&lt;&gt;"",'Inventaire'!$Q49&lt;=DATE(2026,9,7)),"Oui","À contrôler"))</f>
        <v/>
      </c>
      <c r="T49" s="3" t="n"/>
    </row>
    <row r="50">
      <c r="A50" s="2" t="n"/>
      <c r="B50" s="2" t="n"/>
      <c r="C50" s="3" t="n"/>
      <c r="D50" s="2" t="n"/>
      <c r="E50" s="3" t="n"/>
      <c r="F50" s="2" t="n"/>
      <c r="G50" s="2" t="n"/>
      <c r="H50" s="28" t="n"/>
      <c r="I50" s="3" t="n"/>
      <c r="J50" s="2" t="n"/>
      <c r="K50" s="29" t="n"/>
      <c r="L50" s="6" t="n"/>
      <c r="M50" s="30">
        <f>IF('Inventaire'!$A50="","",IFERROR('Inventaire'!$K50*(1+'Inventaire'!$L50),0))</f>
        <v/>
      </c>
      <c r="N50" s="31">
        <f>IF('Inventaire'!$A50="","",IFERROR(VLOOKUP('Inventaire'!$B50,'Référentiels'!$A$2:$C$8,3,FALSE),0))</f>
        <v/>
      </c>
      <c r="O50" s="32">
        <f>IF(OR('Inventaire'!$A50="",'Inventaire'!$H50="",'Inventaire'!$N50&lt;=0),"",EDATE('Inventaire'!$H50,'Inventaire'!$N50))</f>
        <v/>
      </c>
      <c r="P50" s="2" t="n"/>
      <c r="Q50" s="28" t="n"/>
      <c r="R50" s="32">
        <f>IF(OR('Inventaire'!$A50="",'Inventaire'!$Q50=""),"",EDATE('Inventaire'!$Q50,12))</f>
        <v/>
      </c>
      <c r="S50" s="10">
        <f>IF('Inventaire'!$A50="","",IF(AND('Inventaire'!$D50&lt;&gt;"",'Inventaire'!$Q50&lt;&gt;"",'Inventaire'!$Q50&lt;=DATE(2026,9,7)),"Oui","À contrôler"))</f>
        <v/>
      </c>
      <c r="T50" s="3" t="n"/>
    </row>
    <row r="51">
      <c r="A51" s="2" t="n"/>
      <c r="B51" s="2" t="n"/>
      <c r="C51" s="3" t="n"/>
      <c r="D51" s="2" t="n"/>
      <c r="E51" s="3" t="n"/>
      <c r="F51" s="2" t="n"/>
      <c r="G51" s="2" t="n"/>
      <c r="H51" s="28" t="n"/>
      <c r="I51" s="3" t="n"/>
      <c r="J51" s="2" t="n"/>
      <c r="K51" s="29" t="n"/>
      <c r="L51" s="6" t="n"/>
      <c r="M51" s="33">
        <f>IF('Inventaire'!$A51="","",IFERROR('Inventaire'!$K51*(1+'Inventaire'!$L51),0))</f>
        <v/>
      </c>
      <c r="N51" s="34">
        <f>IF('Inventaire'!$A51="","",IFERROR(VLOOKUP('Inventaire'!$B51,'Référentiels'!$A$2:$C$8,3,FALSE),0))</f>
        <v/>
      </c>
      <c r="O51" s="35">
        <f>IF(OR('Inventaire'!$A51="",'Inventaire'!$H51="",'Inventaire'!$N51&lt;=0),"",EDATE('Inventaire'!$H51,'Inventaire'!$N51))</f>
        <v/>
      </c>
      <c r="P51" s="2" t="n"/>
      <c r="Q51" s="28" t="n"/>
      <c r="R51" s="35">
        <f>IF(OR('Inventaire'!$A51="",'Inventaire'!$Q51=""),"",EDATE('Inventaire'!$Q51,12))</f>
        <v/>
      </c>
      <c r="S51" s="14">
        <f>IF('Inventaire'!$A51="","",IF(AND('Inventaire'!$D51&lt;&gt;"",'Inventaire'!$Q51&lt;&gt;"",'Inventaire'!$Q51&lt;=DATE(2026,9,7)),"Oui","À contrôler"))</f>
        <v/>
      </c>
      <c r="T51" s="3" t="n"/>
    </row>
    <row r="52">
      <c r="A52" s="2" t="n"/>
      <c r="B52" s="2" t="n"/>
      <c r="C52" s="3" t="n"/>
      <c r="D52" s="2" t="n"/>
      <c r="E52" s="3" t="n"/>
      <c r="F52" s="2" t="n"/>
      <c r="G52" s="2" t="n"/>
      <c r="H52" s="28" t="n"/>
      <c r="I52" s="3" t="n"/>
      <c r="J52" s="2" t="n"/>
      <c r="K52" s="29" t="n"/>
      <c r="L52" s="6" t="n"/>
      <c r="M52" s="30">
        <f>IF('Inventaire'!$A52="","",IFERROR('Inventaire'!$K52*(1+'Inventaire'!$L52),0))</f>
        <v/>
      </c>
      <c r="N52" s="31">
        <f>IF('Inventaire'!$A52="","",IFERROR(VLOOKUP('Inventaire'!$B52,'Référentiels'!$A$2:$C$8,3,FALSE),0))</f>
        <v/>
      </c>
      <c r="O52" s="32">
        <f>IF(OR('Inventaire'!$A52="",'Inventaire'!$H52="",'Inventaire'!$N52&lt;=0),"",EDATE('Inventaire'!$H52,'Inventaire'!$N52))</f>
        <v/>
      </c>
      <c r="P52" s="2" t="n"/>
      <c r="Q52" s="28" t="n"/>
      <c r="R52" s="32">
        <f>IF(OR('Inventaire'!$A52="",'Inventaire'!$Q52=""),"",EDATE('Inventaire'!$Q52,12))</f>
        <v/>
      </c>
      <c r="S52" s="10">
        <f>IF('Inventaire'!$A52="","",IF(AND('Inventaire'!$D52&lt;&gt;"",'Inventaire'!$Q52&lt;&gt;"",'Inventaire'!$Q52&lt;=DATE(2026,9,7)),"Oui","À contrôler"))</f>
        <v/>
      </c>
      <c r="T52" s="3" t="n"/>
    </row>
    <row r="53">
      <c r="A53" s="2" t="n"/>
      <c r="B53" s="2" t="n"/>
      <c r="C53" s="3" t="n"/>
      <c r="D53" s="2" t="n"/>
      <c r="E53" s="3" t="n"/>
      <c r="F53" s="2" t="n"/>
      <c r="G53" s="2" t="n"/>
      <c r="H53" s="28" t="n"/>
      <c r="I53" s="3" t="n"/>
      <c r="J53" s="2" t="n"/>
      <c r="K53" s="29" t="n"/>
      <c r="L53" s="6" t="n"/>
      <c r="M53" s="33">
        <f>IF('Inventaire'!$A53="","",IFERROR('Inventaire'!$K53*(1+'Inventaire'!$L53),0))</f>
        <v/>
      </c>
      <c r="N53" s="34">
        <f>IF('Inventaire'!$A53="","",IFERROR(VLOOKUP('Inventaire'!$B53,'Référentiels'!$A$2:$C$8,3,FALSE),0))</f>
        <v/>
      </c>
      <c r="O53" s="35">
        <f>IF(OR('Inventaire'!$A53="",'Inventaire'!$H53="",'Inventaire'!$N53&lt;=0),"",EDATE('Inventaire'!$H53,'Inventaire'!$N53))</f>
        <v/>
      </c>
      <c r="P53" s="2" t="n"/>
      <c r="Q53" s="28" t="n"/>
      <c r="R53" s="35">
        <f>IF(OR('Inventaire'!$A53="",'Inventaire'!$Q53=""),"",EDATE('Inventaire'!$Q53,12))</f>
        <v/>
      </c>
      <c r="S53" s="14">
        <f>IF('Inventaire'!$A53="","",IF(AND('Inventaire'!$D53&lt;&gt;"",'Inventaire'!$Q53&lt;&gt;"",'Inventaire'!$Q53&lt;=DATE(2026,9,7)),"Oui","À contrôler"))</f>
        <v/>
      </c>
      <c r="T53" s="3" t="n"/>
    </row>
    <row r="54">
      <c r="A54" s="2" t="n"/>
      <c r="B54" s="2" t="n"/>
      <c r="C54" s="3" t="n"/>
      <c r="D54" s="2" t="n"/>
      <c r="E54" s="3" t="n"/>
      <c r="F54" s="2" t="n"/>
      <c r="G54" s="2" t="n"/>
      <c r="H54" s="28" t="n"/>
      <c r="I54" s="3" t="n"/>
      <c r="J54" s="2" t="n"/>
      <c r="K54" s="29" t="n"/>
      <c r="L54" s="6" t="n"/>
      <c r="M54" s="30">
        <f>IF('Inventaire'!$A54="","",IFERROR('Inventaire'!$K54*(1+'Inventaire'!$L54),0))</f>
        <v/>
      </c>
      <c r="N54" s="31">
        <f>IF('Inventaire'!$A54="","",IFERROR(VLOOKUP('Inventaire'!$B54,'Référentiels'!$A$2:$C$8,3,FALSE),0))</f>
        <v/>
      </c>
      <c r="O54" s="32">
        <f>IF(OR('Inventaire'!$A54="",'Inventaire'!$H54="",'Inventaire'!$N54&lt;=0),"",EDATE('Inventaire'!$H54,'Inventaire'!$N54))</f>
        <v/>
      </c>
      <c r="P54" s="2" t="n"/>
      <c r="Q54" s="28" t="n"/>
      <c r="R54" s="32">
        <f>IF(OR('Inventaire'!$A54="",'Inventaire'!$Q54=""),"",EDATE('Inventaire'!$Q54,12))</f>
        <v/>
      </c>
      <c r="S54" s="10">
        <f>IF('Inventaire'!$A54="","",IF(AND('Inventaire'!$D54&lt;&gt;"",'Inventaire'!$Q54&lt;&gt;"",'Inventaire'!$Q54&lt;=DATE(2026,9,7)),"Oui","À contrôler"))</f>
        <v/>
      </c>
      <c r="T54" s="3" t="n"/>
    </row>
    <row r="55">
      <c r="A55" s="2" t="n"/>
      <c r="B55" s="2" t="n"/>
      <c r="C55" s="3" t="n"/>
      <c r="D55" s="2" t="n"/>
      <c r="E55" s="3" t="n"/>
      <c r="F55" s="2" t="n"/>
      <c r="G55" s="2" t="n"/>
      <c r="H55" s="28" t="n"/>
      <c r="I55" s="3" t="n"/>
      <c r="J55" s="2" t="n"/>
      <c r="K55" s="29" t="n"/>
      <c r="L55" s="6" t="n"/>
      <c r="M55" s="33">
        <f>IF('Inventaire'!$A55="","",IFERROR('Inventaire'!$K55*(1+'Inventaire'!$L55),0))</f>
        <v/>
      </c>
      <c r="N55" s="34">
        <f>IF('Inventaire'!$A55="","",IFERROR(VLOOKUP('Inventaire'!$B55,'Référentiels'!$A$2:$C$8,3,FALSE),0))</f>
        <v/>
      </c>
      <c r="O55" s="35">
        <f>IF(OR('Inventaire'!$A55="",'Inventaire'!$H55="",'Inventaire'!$N55&lt;=0),"",EDATE('Inventaire'!$H55,'Inventaire'!$N55))</f>
        <v/>
      </c>
      <c r="P55" s="2" t="n"/>
      <c r="Q55" s="28" t="n"/>
      <c r="R55" s="35">
        <f>IF(OR('Inventaire'!$A55="",'Inventaire'!$Q55=""),"",EDATE('Inventaire'!$Q55,12))</f>
        <v/>
      </c>
      <c r="S55" s="14">
        <f>IF('Inventaire'!$A55="","",IF(AND('Inventaire'!$D55&lt;&gt;"",'Inventaire'!$Q55&lt;&gt;"",'Inventaire'!$Q55&lt;=DATE(2026,9,7)),"Oui","À contrôler"))</f>
        <v/>
      </c>
      <c r="T55" s="3" t="n"/>
    </row>
    <row r="56">
      <c r="A56" s="2" t="n"/>
      <c r="B56" s="2" t="n"/>
      <c r="C56" s="3" t="n"/>
      <c r="D56" s="2" t="n"/>
      <c r="E56" s="3" t="n"/>
      <c r="F56" s="2" t="n"/>
      <c r="G56" s="2" t="n"/>
      <c r="H56" s="28" t="n"/>
      <c r="I56" s="3" t="n"/>
      <c r="J56" s="2" t="n"/>
      <c r="K56" s="29" t="n"/>
      <c r="L56" s="6" t="n"/>
      <c r="M56" s="30">
        <f>IF('Inventaire'!$A56="","",IFERROR('Inventaire'!$K56*(1+'Inventaire'!$L56),0))</f>
        <v/>
      </c>
      <c r="N56" s="31">
        <f>IF('Inventaire'!$A56="","",IFERROR(VLOOKUP('Inventaire'!$B56,'Référentiels'!$A$2:$C$8,3,FALSE),0))</f>
        <v/>
      </c>
      <c r="O56" s="32">
        <f>IF(OR('Inventaire'!$A56="",'Inventaire'!$H56="",'Inventaire'!$N56&lt;=0),"",EDATE('Inventaire'!$H56,'Inventaire'!$N56))</f>
        <v/>
      </c>
      <c r="P56" s="2" t="n"/>
      <c r="Q56" s="28" t="n"/>
      <c r="R56" s="32">
        <f>IF(OR('Inventaire'!$A56="",'Inventaire'!$Q56=""),"",EDATE('Inventaire'!$Q56,12))</f>
        <v/>
      </c>
      <c r="S56" s="10">
        <f>IF('Inventaire'!$A56="","",IF(AND('Inventaire'!$D56&lt;&gt;"",'Inventaire'!$Q56&lt;&gt;"",'Inventaire'!$Q56&lt;=DATE(2026,9,7)),"Oui","À contrôler"))</f>
        <v/>
      </c>
      <c r="T56" s="3" t="n"/>
    </row>
    <row r="57">
      <c r="A57" s="2" t="n"/>
      <c r="B57" s="2" t="n"/>
      <c r="C57" s="3" t="n"/>
      <c r="D57" s="2" t="n"/>
      <c r="E57" s="3" t="n"/>
      <c r="F57" s="2" t="n"/>
      <c r="G57" s="2" t="n"/>
      <c r="H57" s="28" t="n"/>
      <c r="I57" s="3" t="n"/>
      <c r="J57" s="2" t="n"/>
      <c r="K57" s="29" t="n"/>
      <c r="L57" s="6" t="n"/>
      <c r="M57" s="33">
        <f>IF('Inventaire'!$A57="","",IFERROR('Inventaire'!$K57*(1+'Inventaire'!$L57),0))</f>
        <v/>
      </c>
      <c r="N57" s="34">
        <f>IF('Inventaire'!$A57="","",IFERROR(VLOOKUP('Inventaire'!$B57,'Référentiels'!$A$2:$C$8,3,FALSE),0))</f>
        <v/>
      </c>
      <c r="O57" s="35">
        <f>IF(OR('Inventaire'!$A57="",'Inventaire'!$H57="",'Inventaire'!$N57&lt;=0),"",EDATE('Inventaire'!$H57,'Inventaire'!$N57))</f>
        <v/>
      </c>
      <c r="P57" s="2" t="n"/>
      <c r="Q57" s="28" t="n"/>
      <c r="R57" s="35">
        <f>IF(OR('Inventaire'!$A57="",'Inventaire'!$Q57=""),"",EDATE('Inventaire'!$Q57,12))</f>
        <v/>
      </c>
      <c r="S57" s="14">
        <f>IF('Inventaire'!$A57="","",IF(AND('Inventaire'!$D57&lt;&gt;"",'Inventaire'!$Q57&lt;&gt;"",'Inventaire'!$Q57&lt;=DATE(2026,9,7)),"Oui","À contrôler"))</f>
        <v/>
      </c>
      <c r="T57" s="3" t="n"/>
    </row>
    <row r="58">
      <c r="A58" s="2" t="n"/>
      <c r="B58" s="2" t="n"/>
      <c r="C58" s="3" t="n"/>
      <c r="D58" s="2" t="n"/>
      <c r="E58" s="3" t="n"/>
      <c r="F58" s="2" t="n"/>
      <c r="G58" s="2" t="n"/>
      <c r="H58" s="28" t="n"/>
      <c r="I58" s="3" t="n"/>
      <c r="J58" s="2" t="n"/>
      <c r="K58" s="29" t="n"/>
      <c r="L58" s="6" t="n"/>
      <c r="M58" s="30">
        <f>IF('Inventaire'!$A58="","",IFERROR('Inventaire'!$K58*(1+'Inventaire'!$L58),0))</f>
        <v/>
      </c>
      <c r="N58" s="31">
        <f>IF('Inventaire'!$A58="","",IFERROR(VLOOKUP('Inventaire'!$B58,'Référentiels'!$A$2:$C$8,3,FALSE),0))</f>
        <v/>
      </c>
      <c r="O58" s="32">
        <f>IF(OR('Inventaire'!$A58="",'Inventaire'!$H58="",'Inventaire'!$N58&lt;=0),"",EDATE('Inventaire'!$H58,'Inventaire'!$N58))</f>
        <v/>
      </c>
      <c r="P58" s="2" t="n"/>
      <c r="Q58" s="28" t="n"/>
      <c r="R58" s="32">
        <f>IF(OR('Inventaire'!$A58="",'Inventaire'!$Q58=""),"",EDATE('Inventaire'!$Q58,12))</f>
        <v/>
      </c>
      <c r="S58" s="10">
        <f>IF('Inventaire'!$A58="","",IF(AND('Inventaire'!$D58&lt;&gt;"",'Inventaire'!$Q58&lt;&gt;"",'Inventaire'!$Q58&lt;=DATE(2026,9,7)),"Oui","À contrôler"))</f>
        <v/>
      </c>
      <c r="T58" s="3" t="n"/>
    </row>
    <row r="59">
      <c r="A59" s="2" t="n"/>
      <c r="B59" s="2" t="n"/>
      <c r="C59" s="3" t="n"/>
      <c r="D59" s="2" t="n"/>
      <c r="E59" s="3" t="n"/>
      <c r="F59" s="2" t="n"/>
      <c r="G59" s="2" t="n"/>
      <c r="H59" s="28" t="n"/>
      <c r="I59" s="3" t="n"/>
      <c r="J59" s="2" t="n"/>
      <c r="K59" s="29" t="n"/>
      <c r="L59" s="6" t="n"/>
      <c r="M59" s="33">
        <f>IF('Inventaire'!$A59="","",IFERROR('Inventaire'!$K59*(1+'Inventaire'!$L59),0))</f>
        <v/>
      </c>
      <c r="N59" s="34">
        <f>IF('Inventaire'!$A59="","",IFERROR(VLOOKUP('Inventaire'!$B59,'Référentiels'!$A$2:$C$8,3,FALSE),0))</f>
        <v/>
      </c>
      <c r="O59" s="35">
        <f>IF(OR('Inventaire'!$A59="",'Inventaire'!$H59="",'Inventaire'!$N59&lt;=0),"",EDATE('Inventaire'!$H59,'Inventaire'!$N59))</f>
        <v/>
      </c>
      <c r="P59" s="2" t="n"/>
      <c r="Q59" s="28" t="n"/>
      <c r="R59" s="35">
        <f>IF(OR('Inventaire'!$A59="",'Inventaire'!$Q59=""),"",EDATE('Inventaire'!$Q59,12))</f>
        <v/>
      </c>
      <c r="S59" s="14">
        <f>IF('Inventaire'!$A59="","",IF(AND('Inventaire'!$D59&lt;&gt;"",'Inventaire'!$Q59&lt;&gt;"",'Inventaire'!$Q59&lt;=DATE(2026,9,7)),"Oui","À contrôler"))</f>
        <v/>
      </c>
      <c r="T59" s="3" t="n"/>
    </row>
    <row r="60">
      <c r="A60" s="2" t="n"/>
      <c r="B60" s="2" t="n"/>
      <c r="C60" s="3" t="n"/>
      <c r="D60" s="2" t="n"/>
      <c r="E60" s="3" t="n"/>
      <c r="F60" s="2" t="n"/>
      <c r="G60" s="2" t="n"/>
      <c r="H60" s="28" t="n"/>
      <c r="I60" s="3" t="n"/>
      <c r="J60" s="2" t="n"/>
      <c r="K60" s="29" t="n"/>
      <c r="L60" s="6" t="n"/>
      <c r="M60" s="30">
        <f>IF('Inventaire'!$A60="","",IFERROR('Inventaire'!$K60*(1+'Inventaire'!$L60),0))</f>
        <v/>
      </c>
      <c r="N60" s="31">
        <f>IF('Inventaire'!$A60="","",IFERROR(VLOOKUP('Inventaire'!$B60,'Référentiels'!$A$2:$C$8,3,FALSE),0))</f>
        <v/>
      </c>
      <c r="O60" s="32">
        <f>IF(OR('Inventaire'!$A60="",'Inventaire'!$H60="",'Inventaire'!$N60&lt;=0),"",EDATE('Inventaire'!$H60,'Inventaire'!$N60))</f>
        <v/>
      </c>
      <c r="P60" s="2" t="n"/>
      <c r="Q60" s="28" t="n"/>
      <c r="R60" s="32">
        <f>IF(OR('Inventaire'!$A60="",'Inventaire'!$Q60=""),"",EDATE('Inventaire'!$Q60,12))</f>
        <v/>
      </c>
      <c r="S60" s="10">
        <f>IF('Inventaire'!$A60="","",IF(AND('Inventaire'!$D60&lt;&gt;"",'Inventaire'!$Q60&lt;&gt;"",'Inventaire'!$Q60&lt;=DATE(2026,9,7)),"Oui","À contrôler"))</f>
        <v/>
      </c>
      <c r="T60" s="3" t="n"/>
    </row>
    <row r="61">
      <c r="A61" s="2" t="n"/>
      <c r="B61" s="2" t="n"/>
      <c r="C61" s="3" t="n"/>
      <c r="D61" s="2" t="n"/>
      <c r="E61" s="3" t="n"/>
      <c r="F61" s="2" t="n"/>
      <c r="G61" s="2" t="n"/>
      <c r="H61" s="28" t="n"/>
      <c r="I61" s="3" t="n"/>
      <c r="J61" s="2" t="n"/>
      <c r="K61" s="29" t="n"/>
      <c r="L61" s="6" t="n"/>
      <c r="M61" s="33">
        <f>IF('Inventaire'!$A61="","",IFERROR('Inventaire'!$K61*(1+'Inventaire'!$L61),0))</f>
        <v/>
      </c>
      <c r="N61" s="34">
        <f>IF('Inventaire'!$A61="","",IFERROR(VLOOKUP('Inventaire'!$B61,'Référentiels'!$A$2:$C$8,3,FALSE),0))</f>
        <v/>
      </c>
      <c r="O61" s="35">
        <f>IF(OR('Inventaire'!$A61="",'Inventaire'!$H61="",'Inventaire'!$N61&lt;=0),"",EDATE('Inventaire'!$H61,'Inventaire'!$N61))</f>
        <v/>
      </c>
      <c r="P61" s="2" t="n"/>
      <c r="Q61" s="28" t="n"/>
      <c r="R61" s="35">
        <f>IF(OR('Inventaire'!$A61="",'Inventaire'!$Q61=""),"",EDATE('Inventaire'!$Q61,12))</f>
        <v/>
      </c>
      <c r="S61" s="14">
        <f>IF('Inventaire'!$A61="","",IF(AND('Inventaire'!$D61&lt;&gt;"",'Inventaire'!$Q61&lt;&gt;"",'Inventaire'!$Q61&lt;=DATE(2026,9,7)),"Oui","À contrôler"))</f>
        <v/>
      </c>
      <c r="T61" s="3" t="n"/>
    </row>
    <row r="62">
      <c r="A62" s="2" t="n"/>
      <c r="B62" s="2" t="n"/>
      <c r="C62" s="3" t="n"/>
      <c r="D62" s="2" t="n"/>
      <c r="E62" s="3" t="n"/>
      <c r="F62" s="2" t="n"/>
      <c r="G62" s="2" t="n"/>
      <c r="H62" s="28" t="n"/>
      <c r="I62" s="3" t="n"/>
      <c r="J62" s="2" t="n"/>
      <c r="K62" s="29" t="n"/>
      <c r="L62" s="6" t="n"/>
      <c r="M62" s="30">
        <f>IF('Inventaire'!$A62="","",IFERROR('Inventaire'!$K62*(1+'Inventaire'!$L62),0))</f>
        <v/>
      </c>
      <c r="N62" s="31">
        <f>IF('Inventaire'!$A62="","",IFERROR(VLOOKUP('Inventaire'!$B62,'Référentiels'!$A$2:$C$8,3,FALSE),0))</f>
        <v/>
      </c>
      <c r="O62" s="32">
        <f>IF(OR('Inventaire'!$A62="",'Inventaire'!$H62="",'Inventaire'!$N62&lt;=0),"",EDATE('Inventaire'!$H62,'Inventaire'!$N62))</f>
        <v/>
      </c>
      <c r="P62" s="2" t="n"/>
      <c r="Q62" s="28" t="n"/>
      <c r="R62" s="32">
        <f>IF(OR('Inventaire'!$A62="",'Inventaire'!$Q62=""),"",EDATE('Inventaire'!$Q62,12))</f>
        <v/>
      </c>
      <c r="S62" s="10">
        <f>IF('Inventaire'!$A62="","",IF(AND('Inventaire'!$D62&lt;&gt;"",'Inventaire'!$Q62&lt;&gt;"",'Inventaire'!$Q62&lt;=DATE(2026,9,7)),"Oui","À contrôler"))</f>
        <v/>
      </c>
      <c r="T62" s="3" t="n"/>
    </row>
    <row r="63">
      <c r="A63" s="2" t="n"/>
      <c r="B63" s="2" t="n"/>
      <c r="C63" s="3" t="n"/>
      <c r="D63" s="2" t="n"/>
      <c r="E63" s="3" t="n"/>
      <c r="F63" s="2" t="n"/>
      <c r="G63" s="2" t="n"/>
      <c r="H63" s="28" t="n"/>
      <c r="I63" s="3" t="n"/>
      <c r="J63" s="2" t="n"/>
      <c r="K63" s="29" t="n"/>
      <c r="L63" s="6" t="n"/>
      <c r="M63" s="33">
        <f>IF('Inventaire'!$A63="","",IFERROR('Inventaire'!$K63*(1+'Inventaire'!$L63),0))</f>
        <v/>
      </c>
      <c r="N63" s="34">
        <f>IF('Inventaire'!$A63="","",IFERROR(VLOOKUP('Inventaire'!$B63,'Référentiels'!$A$2:$C$8,3,FALSE),0))</f>
        <v/>
      </c>
      <c r="O63" s="35">
        <f>IF(OR('Inventaire'!$A63="",'Inventaire'!$H63="",'Inventaire'!$N63&lt;=0),"",EDATE('Inventaire'!$H63,'Inventaire'!$N63))</f>
        <v/>
      </c>
      <c r="P63" s="2" t="n"/>
      <c r="Q63" s="28" t="n"/>
      <c r="R63" s="35">
        <f>IF(OR('Inventaire'!$A63="",'Inventaire'!$Q63=""),"",EDATE('Inventaire'!$Q63,12))</f>
        <v/>
      </c>
      <c r="S63" s="14">
        <f>IF('Inventaire'!$A63="","",IF(AND('Inventaire'!$D63&lt;&gt;"",'Inventaire'!$Q63&lt;&gt;"",'Inventaire'!$Q63&lt;=DATE(2026,9,7)),"Oui","À contrôler"))</f>
        <v/>
      </c>
      <c r="T63" s="3" t="n"/>
    </row>
    <row r="64">
      <c r="A64" s="2" t="n"/>
      <c r="B64" s="2" t="n"/>
      <c r="C64" s="3" t="n"/>
      <c r="D64" s="2" t="n"/>
      <c r="E64" s="3" t="n"/>
      <c r="F64" s="2" t="n"/>
      <c r="G64" s="2" t="n"/>
      <c r="H64" s="28" t="n"/>
      <c r="I64" s="3" t="n"/>
      <c r="J64" s="2" t="n"/>
      <c r="K64" s="29" t="n"/>
      <c r="L64" s="6" t="n"/>
      <c r="M64" s="30">
        <f>IF('Inventaire'!$A64="","",IFERROR('Inventaire'!$K64*(1+'Inventaire'!$L64),0))</f>
        <v/>
      </c>
      <c r="N64" s="31">
        <f>IF('Inventaire'!$A64="","",IFERROR(VLOOKUP('Inventaire'!$B64,'Référentiels'!$A$2:$C$8,3,FALSE),0))</f>
        <v/>
      </c>
      <c r="O64" s="32">
        <f>IF(OR('Inventaire'!$A64="",'Inventaire'!$H64="",'Inventaire'!$N64&lt;=0),"",EDATE('Inventaire'!$H64,'Inventaire'!$N64))</f>
        <v/>
      </c>
      <c r="P64" s="2" t="n"/>
      <c r="Q64" s="28" t="n"/>
      <c r="R64" s="32">
        <f>IF(OR('Inventaire'!$A64="",'Inventaire'!$Q64=""),"",EDATE('Inventaire'!$Q64,12))</f>
        <v/>
      </c>
      <c r="S64" s="10">
        <f>IF('Inventaire'!$A64="","",IF(AND('Inventaire'!$D64&lt;&gt;"",'Inventaire'!$Q64&lt;&gt;"",'Inventaire'!$Q64&lt;=DATE(2026,9,7)),"Oui","À contrôler"))</f>
        <v/>
      </c>
      <c r="T64" s="3" t="n"/>
    </row>
    <row r="65">
      <c r="A65" s="2" t="n"/>
      <c r="B65" s="2" t="n"/>
      <c r="C65" s="3" t="n"/>
      <c r="D65" s="2" t="n"/>
      <c r="E65" s="3" t="n"/>
      <c r="F65" s="2" t="n"/>
      <c r="G65" s="2" t="n"/>
      <c r="H65" s="28" t="n"/>
      <c r="I65" s="3" t="n"/>
      <c r="J65" s="2" t="n"/>
      <c r="K65" s="29" t="n"/>
      <c r="L65" s="6" t="n"/>
      <c r="M65" s="33">
        <f>IF('Inventaire'!$A65="","",IFERROR('Inventaire'!$K65*(1+'Inventaire'!$L65),0))</f>
        <v/>
      </c>
      <c r="N65" s="34">
        <f>IF('Inventaire'!$A65="","",IFERROR(VLOOKUP('Inventaire'!$B65,'Référentiels'!$A$2:$C$8,3,FALSE),0))</f>
        <v/>
      </c>
      <c r="O65" s="35">
        <f>IF(OR('Inventaire'!$A65="",'Inventaire'!$H65="",'Inventaire'!$N65&lt;=0),"",EDATE('Inventaire'!$H65,'Inventaire'!$N65))</f>
        <v/>
      </c>
      <c r="P65" s="2" t="n"/>
      <c r="Q65" s="28" t="n"/>
      <c r="R65" s="35">
        <f>IF(OR('Inventaire'!$A65="",'Inventaire'!$Q65=""),"",EDATE('Inventaire'!$Q65,12))</f>
        <v/>
      </c>
      <c r="S65" s="14">
        <f>IF('Inventaire'!$A65="","",IF(AND('Inventaire'!$D65&lt;&gt;"",'Inventaire'!$Q65&lt;&gt;"",'Inventaire'!$Q65&lt;=DATE(2026,9,7)),"Oui","À contrôler"))</f>
        <v/>
      </c>
      <c r="T65" s="3" t="n"/>
    </row>
    <row r="66">
      <c r="A66" s="2" t="n"/>
      <c r="B66" s="2" t="n"/>
      <c r="C66" s="3" t="n"/>
      <c r="D66" s="2" t="n"/>
      <c r="E66" s="3" t="n"/>
      <c r="F66" s="2" t="n"/>
      <c r="G66" s="2" t="n"/>
      <c r="H66" s="28" t="n"/>
      <c r="I66" s="3" t="n"/>
      <c r="J66" s="2" t="n"/>
      <c r="K66" s="29" t="n"/>
      <c r="L66" s="6" t="n"/>
      <c r="M66" s="30">
        <f>IF('Inventaire'!$A66="","",IFERROR('Inventaire'!$K66*(1+'Inventaire'!$L66),0))</f>
        <v/>
      </c>
      <c r="N66" s="31">
        <f>IF('Inventaire'!$A66="","",IFERROR(VLOOKUP('Inventaire'!$B66,'Référentiels'!$A$2:$C$8,3,FALSE),0))</f>
        <v/>
      </c>
      <c r="O66" s="32">
        <f>IF(OR('Inventaire'!$A66="",'Inventaire'!$H66="",'Inventaire'!$N66&lt;=0),"",EDATE('Inventaire'!$H66,'Inventaire'!$N66))</f>
        <v/>
      </c>
      <c r="P66" s="2" t="n"/>
      <c r="Q66" s="28" t="n"/>
      <c r="R66" s="32">
        <f>IF(OR('Inventaire'!$A66="",'Inventaire'!$Q66=""),"",EDATE('Inventaire'!$Q66,12))</f>
        <v/>
      </c>
      <c r="S66" s="10">
        <f>IF('Inventaire'!$A66="","",IF(AND('Inventaire'!$D66&lt;&gt;"",'Inventaire'!$Q66&lt;&gt;"",'Inventaire'!$Q66&lt;=DATE(2026,9,7)),"Oui","À contrôler"))</f>
        <v/>
      </c>
      <c r="T66" s="3" t="n"/>
    </row>
    <row r="67">
      <c r="A67" s="2" t="n"/>
      <c r="B67" s="2" t="n"/>
      <c r="C67" s="3" t="n"/>
      <c r="D67" s="2" t="n"/>
      <c r="E67" s="3" t="n"/>
      <c r="F67" s="2" t="n"/>
      <c r="G67" s="2" t="n"/>
      <c r="H67" s="28" t="n"/>
      <c r="I67" s="3" t="n"/>
      <c r="J67" s="2" t="n"/>
      <c r="K67" s="29" t="n"/>
      <c r="L67" s="6" t="n"/>
      <c r="M67" s="33">
        <f>IF('Inventaire'!$A67="","",IFERROR('Inventaire'!$K67*(1+'Inventaire'!$L67),0))</f>
        <v/>
      </c>
      <c r="N67" s="34">
        <f>IF('Inventaire'!$A67="","",IFERROR(VLOOKUP('Inventaire'!$B67,'Référentiels'!$A$2:$C$8,3,FALSE),0))</f>
        <v/>
      </c>
      <c r="O67" s="35">
        <f>IF(OR('Inventaire'!$A67="",'Inventaire'!$H67="",'Inventaire'!$N67&lt;=0),"",EDATE('Inventaire'!$H67,'Inventaire'!$N67))</f>
        <v/>
      </c>
      <c r="P67" s="2" t="n"/>
      <c r="Q67" s="28" t="n"/>
      <c r="R67" s="35">
        <f>IF(OR('Inventaire'!$A67="",'Inventaire'!$Q67=""),"",EDATE('Inventaire'!$Q67,12))</f>
        <v/>
      </c>
      <c r="S67" s="14">
        <f>IF('Inventaire'!$A67="","",IF(AND('Inventaire'!$D67&lt;&gt;"",'Inventaire'!$Q67&lt;&gt;"",'Inventaire'!$Q67&lt;=DATE(2026,9,7)),"Oui","À contrôler"))</f>
        <v/>
      </c>
      <c r="T67" s="3" t="n"/>
    </row>
    <row r="68">
      <c r="A68" s="2" t="n"/>
      <c r="B68" s="2" t="n"/>
      <c r="C68" s="3" t="n"/>
      <c r="D68" s="2" t="n"/>
      <c r="E68" s="3" t="n"/>
      <c r="F68" s="2" t="n"/>
      <c r="G68" s="2" t="n"/>
      <c r="H68" s="28" t="n"/>
      <c r="I68" s="3" t="n"/>
      <c r="J68" s="2" t="n"/>
      <c r="K68" s="29" t="n"/>
      <c r="L68" s="6" t="n"/>
      <c r="M68" s="30">
        <f>IF('Inventaire'!$A68="","",IFERROR('Inventaire'!$K68*(1+'Inventaire'!$L68),0))</f>
        <v/>
      </c>
      <c r="N68" s="31">
        <f>IF('Inventaire'!$A68="","",IFERROR(VLOOKUP('Inventaire'!$B68,'Référentiels'!$A$2:$C$8,3,FALSE),0))</f>
        <v/>
      </c>
      <c r="O68" s="32">
        <f>IF(OR('Inventaire'!$A68="",'Inventaire'!$H68="",'Inventaire'!$N68&lt;=0),"",EDATE('Inventaire'!$H68,'Inventaire'!$N68))</f>
        <v/>
      </c>
      <c r="P68" s="2" t="n"/>
      <c r="Q68" s="28" t="n"/>
      <c r="R68" s="32">
        <f>IF(OR('Inventaire'!$A68="",'Inventaire'!$Q68=""),"",EDATE('Inventaire'!$Q68,12))</f>
        <v/>
      </c>
      <c r="S68" s="10">
        <f>IF('Inventaire'!$A68="","",IF(AND('Inventaire'!$D68&lt;&gt;"",'Inventaire'!$Q68&lt;&gt;"",'Inventaire'!$Q68&lt;=DATE(2026,9,7)),"Oui","À contrôler"))</f>
        <v/>
      </c>
      <c r="T68" s="3" t="n"/>
    </row>
    <row r="69">
      <c r="A69" s="2" t="n"/>
      <c r="B69" s="2" t="n"/>
      <c r="C69" s="3" t="n"/>
      <c r="D69" s="2" t="n"/>
      <c r="E69" s="3" t="n"/>
      <c r="F69" s="2" t="n"/>
      <c r="G69" s="2" t="n"/>
      <c r="H69" s="28" t="n"/>
      <c r="I69" s="3" t="n"/>
      <c r="J69" s="2" t="n"/>
      <c r="K69" s="29" t="n"/>
      <c r="L69" s="6" t="n"/>
      <c r="M69" s="33">
        <f>IF('Inventaire'!$A69="","",IFERROR('Inventaire'!$K69*(1+'Inventaire'!$L69),0))</f>
        <v/>
      </c>
      <c r="N69" s="34">
        <f>IF('Inventaire'!$A69="","",IFERROR(VLOOKUP('Inventaire'!$B69,'Référentiels'!$A$2:$C$8,3,FALSE),0))</f>
        <v/>
      </c>
      <c r="O69" s="35">
        <f>IF(OR('Inventaire'!$A69="",'Inventaire'!$H69="",'Inventaire'!$N69&lt;=0),"",EDATE('Inventaire'!$H69,'Inventaire'!$N69))</f>
        <v/>
      </c>
      <c r="P69" s="2" t="n"/>
      <c r="Q69" s="28" t="n"/>
      <c r="R69" s="35">
        <f>IF(OR('Inventaire'!$A69="",'Inventaire'!$Q69=""),"",EDATE('Inventaire'!$Q69,12))</f>
        <v/>
      </c>
      <c r="S69" s="14">
        <f>IF('Inventaire'!$A69="","",IF(AND('Inventaire'!$D69&lt;&gt;"",'Inventaire'!$Q69&lt;&gt;"",'Inventaire'!$Q69&lt;=DATE(2026,9,7)),"Oui","À contrôler"))</f>
        <v/>
      </c>
      <c r="T69" s="3" t="n"/>
    </row>
    <row r="70">
      <c r="A70" s="2" t="n"/>
      <c r="B70" s="2" t="n"/>
      <c r="C70" s="3" t="n"/>
      <c r="D70" s="2" t="n"/>
      <c r="E70" s="3" t="n"/>
      <c r="F70" s="2" t="n"/>
      <c r="G70" s="2" t="n"/>
      <c r="H70" s="28" t="n"/>
      <c r="I70" s="3" t="n"/>
      <c r="J70" s="2" t="n"/>
      <c r="K70" s="29" t="n"/>
      <c r="L70" s="6" t="n"/>
      <c r="M70" s="30">
        <f>IF('Inventaire'!$A70="","",IFERROR('Inventaire'!$K70*(1+'Inventaire'!$L70),0))</f>
        <v/>
      </c>
      <c r="N70" s="31">
        <f>IF('Inventaire'!$A70="","",IFERROR(VLOOKUP('Inventaire'!$B70,'Référentiels'!$A$2:$C$8,3,FALSE),0))</f>
        <v/>
      </c>
      <c r="O70" s="32">
        <f>IF(OR('Inventaire'!$A70="",'Inventaire'!$H70="",'Inventaire'!$N70&lt;=0),"",EDATE('Inventaire'!$H70,'Inventaire'!$N70))</f>
        <v/>
      </c>
      <c r="P70" s="2" t="n"/>
      <c r="Q70" s="28" t="n"/>
      <c r="R70" s="32">
        <f>IF(OR('Inventaire'!$A70="",'Inventaire'!$Q70=""),"",EDATE('Inventaire'!$Q70,12))</f>
        <v/>
      </c>
      <c r="S70" s="10">
        <f>IF('Inventaire'!$A70="","",IF(AND('Inventaire'!$D70&lt;&gt;"",'Inventaire'!$Q70&lt;&gt;"",'Inventaire'!$Q70&lt;=DATE(2026,9,7)),"Oui","À contrôler"))</f>
        <v/>
      </c>
      <c r="T70" s="3" t="n"/>
    </row>
    <row r="71">
      <c r="A71" s="2" t="n"/>
      <c r="B71" s="2" t="n"/>
      <c r="C71" s="3" t="n"/>
      <c r="D71" s="2" t="n"/>
      <c r="E71" s="3" t="n"/>
      <c r="F71" s="2" t="n"/>
      <c r="G71" s="2" t="n"/>
      <c r="H71" s="28" t="n"/>
      <c r="I71" s="3" t="n"/>
      <c r="J71" s="2" t="n"/>
      <c r="K71" s="29" t="n"/>
      <c r="L71" s="6" t="n"/>
      <c r="M71" s="33">
        <f>IF('Inventaire'!$A71="","",IFERROR('Inventaire'!$K71*(1+'Inventaire'!$L71),0))</f>
        <v/>
      </c>
      <c r="N71" s="34">
        <f>IF('Inventaire'!$A71="","",IFERROR(VLOOKUP('Inventaire'!$B71,'Référentiels'!$A$2:$C$8,3,FALSE),0))</f>
        <v/>
      </c>
      <c r="O71" s="35">
        <f>IF(OR('Inventaire'!$A71="",'Inventaire'!$H71="",'Inventaire'!$N71&lt;=0),"",EDATE('Inventaire'!$H71,'Inventaire'!$N71))</f>
        <v/>
      </c>
      <c r="P71" s="2" t="n"/>
      <c r="Q71" s="28" t="n"/>
      <c r="R71" s="35">
        <f>IF(OR('Inventaire'!$A71="",'Inventaire'!$Q71=""),"",EDATE('Inventaire'!$Q71,12))</f>
        <v/>
      </c>
      <c r="S71" s="14">
        <f>IF('Inventaire'!$A71="","",IF(AND('Inventaire'!$D71&lt;&gt;"",'Inventaire'!$Q71&lt;&gt;"",'Inventaire'!$Q71&lt;=DATE(2026,9,7)),"Oui","À contrôler"))</f>
        <v/>
      </c>
      <c r="T71" s="3" t="n"/>
    </row>
    <row r="72">
      <c r="A72" s="2" t="n"/>
      <c r="B72" s="2" t="n"/>
      <c r="C72" s="3" t="n"/>
      <c r="D72" s="2" t="n"/>
      <c r="E72" s="3" t="n"/>
      <c r="F72" s="2" t="n"/>
      <c r="G72" s="2" t="n"/>
      <c r="H72" s="28" t="n"/>
      <c r="I72" s="3" t="n"/>
      <c r="J72" s="2" t="n"/>
      <c r="K72" s="29" t="n"/>
      <c r="L72" s="6" t="n"/>
      <c r="M72" s="30">
        <f>IF('Inventaire'!$A72="","",IFERROR('Inventaire'!$K72*(1+'Inventaire'!$L72),0))</f>
        <v/>
      </c>
      <c r="N72" s="31">
        <f>IF('Inventaire'!$A72="","",IFERROR(VLOOKUP('Inventaire'!$B72,'Référentiels'!$A$2:$C$8,3,FALSE),0))</f>
        <v/>
      </c>
      <c r="O72" s="32">
        <f>IF(OR('Inventaire'!$A72="",'Inventaire'!$H72="",'Inventaire'!$N72&lt;=0),"",EDATE('Inventaire'!$H72,'Inventaire'!$N72))</f>
        <v/>
      </c>
      <c r="P72" s="2" t="n"/>
      <c r="Q72" s="28" t="n"/>
      <c r="R72" s="32">
        <f>IF(OR('Inventaire'!$A72="",'Inventaire'!$Q72=""),"",EDATE('Inventaire'!$Q72,12))</f>
        <v/>
      </c>
      <c r="S72" s="10">
        <f>IF('Inventaire'!$A72="","",IF(AND('Inventaire'!$D72&lt;&gt;"",'Inventaire'!$Q72&lt;&gt;"",'Inventaire'!$Q72&lt;=DATE(2026,9,7)),"Oui","À contrôler"))</f>
        <v/>
      </c>
      <c r="T72" s="3" t="n"/>
    </row>
    <row r="73">
      <c r="A73" s="2" t="n"/>
      <c r="B73" s="2" t="n"/>
      <c r="C73" s="3" t="n"/>
      <c r="D73" s="2" t="n"/>
      <c r="E73" s="3" t="n"/>
      <c r="F73" s="2" t="n"/>
      <c r="G73" s="2" t="n"/>
      <c r="H73" s="28" t="n"/>
      <c r="I73" s="3" t="n"/>
      <c r="J73" s="2" t="n"/>
      <c r="K73" s="29" t="n"/>
      <c r="L73" s="6" t="n"/>
      <c r="M73" s="33">
        <f>IF('Inventaire'!$A73="","",IFERROR('Inventaire'!$K73*(1+'Inventaire'!$L73),0))</f>
        <v/>
      </c>
      <c r="N73" s="34">
        <f>IF('Inventaire'!$A73="","",IFERROR(VLOOKUP('Inventaire'!$B73,'Référentiels'!$A$2:$C$8,3,FALSE),0))</f>
        <v/>
      </c>
      <c r="O73" s="35">
        <f>IF(OR('Inventaire'!$A73="",'Inventaire'!$H73="",'Inventaire'!$N73&lt;=0),"",EDATE('Inventaire'!$H73,'Inventaire'!$N73))</f>
        <v/>
      </c>
      <c r="P73" s="2" t="n"/>
      <c r="Q73" s="28" t="n"/>
      <c r="R73" s="35">
        <f>IF(OR('Inventaire'!$A73="",'Inventaire'!$Q73=""),"",EDATE('Inventaire'!$Q73,12))</f>
        <v/>
      </c>
      <c r="S73" s="14">
        <f>IF('Inventaire'!$A73="","",IF(AND('Inventaire'!$D73&lt;&gt;"",'Inventaire'!$Q73&lt;&gt;"",'Inventaire'!$Q73&lt;=DATE(2026,9,7)),"Oui","À contrôler"))</f>
        <v/>
      </c>
      <c r="T73" s="3" t="n"/>
    </row>
    <row r="74">
      <c r="A74" s="2" t="n"/>
      <c r="B74" s="2" t="n"/>
      <c r="C74" s="3" t="n"/>
      <c r="D74" s="2" t="n"/>
      <c r="E74" s="3" t="n"/>
      <c r="F74" s="2" t="n"/>
      <c r="G74" s="2" t="n"/>
      <c r="H74" s="28" t="n"/>
      <c r="I74" s="3" t="n"/>
      <c r="J74" s="2" t="n"/>
      <c r="K74" s="29" t="n"/>
      <c r="L74" s="6" t="n"/>
      <c r="M74" s="30">
        <f>IF('Inventaire'!$A74="","",IFERROR('Inventaire'!$K74*(1+'Inventaire'!$L74),0))</f>
        <v/>
      </c>
      <c r="N74" s="31">
        <f>IF('Inventaire'!$A74="","",IFERROR(VLOOKUP('Inventaire'!$B74,'Référentiels'!$A$2:$C$8,3,FALSE),0))</f>
        <v/>
      </c>
      <c r="O74" s="32">
        <f>IF(OR('Inventaire'!$A74="",'Inventaire'!$H74="",'Inventaire'!$N74&lt;=0),"",EDATE('Inventaire'!$H74,'Inventaire'!$N74))</f>
        <v/>
      </c>
      <c r="P74" s="2" t="n"/>
      <c r="Q74" s="28" t="n"/>
      <c r="R74" s="32">
        <f>IF(OR('Inventaire'!$A74="",'Inventaire'!$Q74=""),"",EDATE('Inventaire'!$Q74,12))</f>
        <v/>
      </c>
      <c r="S74" s="10">
        <f>IF('Inventaire'!$A74="","",IF(AND('Inventaire'!$D74&lt;&gt;"",'Inventaire'!$Q74&lt;&gt;"",'Inventaire'!$Q74&lt;=DATE(2026,9,7)),"Oui","À contrôler"))</f>
        <v/>
      </c>
      <c r="T74" s="3" t="n"/>
    </row>
    <row r="75">
      <c r="A75" s="2" t="n"/>
      <c r="B75" s="2" t="n"/>
      <c r="C75" s="3" t="n"/>
      <c r="D75" s="2" t="n"/>
      <c r="E75" s="3" t="n"/>
      <c r="F75" s="2" t="n"/>
      <c r="G75" s="2" t="n"/>
      <c r="H75" s="28" t="n"/>
      <c r="I75" s="3" t="n"/>
      <c r="J75" s="2" t="n"/>
      <c r="K75" s="29" t="n"/>
      <c r="L75" s="6" t="n"/>
      <c r="M75" s="33">
        <f>IF('Inventaire'!$A75="","",IFERROR('Inventaire'!$K75*(1+'Inventaire'!$L75),0))</f>
        <v/>
      </c>
      <c r="N75" s="34">
        <f>IF('Inventaire'!$A75="","",IFERROR(VLOOKUP('Inventaire'!$B75,'Référentiels'!$A$2:$C$8,3,FALSE),0))</f>
        <v/>
      </c>
      <c r="O75" s="35">
        <f>IF(OR('Inventaire'!$A75="",'Inventaire'!$H75="",'Inventaire'!$N75&lt;=0),"",EDATE('Inventaire'!$H75,'Inventaire'!$N75))</f>
        <v/>
      </c>
      <c r="P75" s="2" t="n"/>
      <c r="Q75" s="28" t="n"/>
      <c r="R75" s="35">
        <f>IF(OR('Inventaire'!$A75="",'Inventaire'!$Q75=""),"",EDATE('Inventaire'!$Q75,12))</f>
        <v/>
      </c>
      <c r="S75" s="14">
        <f>IF('Inventaire'!$A75="","",IF(AND('Inventaire'!$D75&lt;&gt;"",'Inventaire'!$Q75&lt;&gt;"",'Inventaire'!$Q75&lt;=DATE(2026,9,7)),"Oui","À contrôler"))</f>
        <v/>
      </c>
      <c r="T75" s="3" t="n"/>
    </row>
    <row r="76">
      <c r="A76" s="2" t="n"/>
      <c r="B76" s="2" t="n"/>
      <c r="C76" s="3" t="n"/>
      <c r="D76" s="2" t="n"/>
      <c r="E76" s="3" t="n"/>
      <c r="F76" s="2" t="n"/>
      <c r="G76" s="2" t="n"/>
      <c r="H76" s="28" t="n"/>
      <c r="I76" s="3" t="n"/>
      <c r="J76" s="2" t="n"/>
      <c r="K76" s="29" t="n"/>
      <c r="L76" s="6" t="n"/>
      <c r="M76" s="30">
        <f>IF('Inventaire'!$A76="","",IFERROR('Inventaire'!$K76*(1+'Inventaire'!$L76),0))</f>
        <v/>
      </c>
      <c r="N76" s="31">
        <f>IF('Inventaire'!$A76="","",IFERROR(VLOOKUP('Inventaire'!$B76,'Référentiels'!$A$2:$C$8,3,FALSE),0))</f>
        <v/>
      </c>
      <c r="O76" s="32">
        <f>IF(OR('Inventaire'!$A76="",'Inventaire'!$H76="",'Inventaire'!$N76&lt;=0),"",EDATE('Inventaire'!$H76,'Inventaire'!$N76))</f>
        <v/>
      </c>
      <c r="P76" s="2" t="n"/>
      <c r="Q76" s="28" t="n"/>
      <c r="R76" s="32">
        <f>IF(OR('Inventaire'!$A76="",'Inventaire'!$Q76=""),"",EDATE('Inventaire'!$Q76,12))</f>
        <v/>
      </c>
      <c r="S76" s="10">
        <f>IF('Inventaire'!$A76="","",IF(AND('Inventaire'!$D76&lt;&gt;"",'Inventaire'!$Q76&lt;&gt;"",'Inventaire'!$Q76&lt;=DATE(2026,9,7)),"Oui","À contrôler"))</f>
        <v/>
      </c>
      <c r="T76" s="3" t="n"/>
    </row>
    <row r="77">
      <c r="A77" s="2" t="n"/>
      <c r="B77" s="2" t="n"/>
      <c r="C77" s="3" t="n"/>
      <c r="D77" s="2" t="n"/>
      <c r="E77" s="3" t="n"/>
      <c r="F77" s="2" t="n"/>
      <c r="G77" s="2" t="n"/>
      <c r="H77" s="28" t="n"/>
      <c r="I77" s="3" t="n"/>
      <c r="J77" s="2" t="n"/>
      <c r="K77" s="29" t="n"/>
      <c r="L77" s="6" t="n"/>
      <c r="M77" s="33">
        <f>IF('Inventaire'!$A77="","",IFERROR('Inventaire'!$K77*(1+'Inventaire'!$L77),0))</f>
        <v/>
      </c>
      <c r="N77" s="34">
        <f>IF('Inventaire'!$A77="","",IFERROR(VLOOKUP('Inventaire'!$B77,'Référentiels'!$A$2:$C$8,3,FALSE),0))</f>
        <v/>
      </c>
      <c r="O77" s="35">
        <f>IF(OR('Inventaire'!$A77="",'Inventaire'!$H77="",'Inventaire'!$N77&lt;=0),"",EDATE('Inventaire'!$H77,'Inventaire'!$N77))</f>
        <v/>
      </c>
      <c r="P77" s="2" t="n"/>
      <c r="Q77" s="28" t="n"/>
      <c r="R77" s="35">
        <f>IF(OR('Inventaire'!$A77="",'Inventaire'!$Q77=""),"",EDATE('Inventaire'!$Q77,12))</f>
        <v/>
      </c>
      <c r="S77" s="14">
        <f>IF('Inventaire'!$A77="","",IF(AND('Inventaire'!$D77&lt;&gt;"",'Inventaire'!$Q77&lt;&gt;"",'Inventaire'!$Q77&lt;=DATE(2026,9,7)),"Oui","À contrôler"))</f>
        <v/>
      </c>
      <c r="T77" s="3" t="n"/>
    </row>
    <row r="78">
      <c r="A78" s="2" t="n"/>
      <c r="B78" s="2" t="n"/>
      <c r="C78" s="3" t="n"/>
      <c r="D78" s="2" t="n"/>
      <c r="E78" s="3" t="n"/>
      <c r="F78" s="2" t="n"/>
      <c r="G78" s="2" t="n"/>
      <c r="H78" s="28" t="n"/>
      <c r="I78" s="3" t="n"/>
      <c r="J78" s="2" t="n"/>
      <c r="K78" s="29" t="n"/>
      <c r="L78" s="6" t="n"/>
      <c r="M78" s="30">
        <f>IF('Inventaire'!$A78="","",IFERROR('Inventaire'!$K78*(1+'Inventaire'!$L78),0))</f>
        <v/>
      </c>
      <c r="N78" s="31">
        <f>IF('Inventaire'!$A78="","",IFERROR(VLOOKUP('Inventaire'!$B78,'Référentiels'!$A$2:$C$8,3,FALSE),0))</f>
        <v/>
      </c>
      <c r="O78" s="32">
        <f>IF(OR('Inventaire'!$A78="",'Inventaire'!$H78="",'Inventaire'!$N78&lt;=0),"",EDATE('Inventaire'!$H78,'Inventaire'!$N78))</f>
        <v/>
      </c>
      <c r="P78" s="2" t="n"/>
      <c r="Q78" s="28" t="n"/>
      <c r="R78" s="32">
        <f>IF(OR('Inventaire'!$A78="",'Inventaire'!$Q78=""),"",EDATE('Inventaire'!$Q78,12))</f>
        <v/>
      </c>
      <c r="S78" s="10">
        <f>IF('Inventaire'!$A78="","",IF(AND('Inventaire'!$D78&lt;&gt;"",'Inventaire'!$Q78&lt;&gt;"",'Inventaire'!$Q78&lt;=DATE(2026,9,7)),"Oui","À contrôler"))</f>
        <v/>
      </c>
      <c r="T78" s="3" t="n"/>
    </row>
    <row r="79">
      <c r="A79" s="2" t="n"/>
      <c r="B79" s="2" t="n"/>
      <c r="C79" s="3" t="n"/>
      <c r="D79" s="2" t="n"/>
      <c r="E79" s="3" t="n"/>
      <c r="F79" s="2" t="n"/>
      <c r="G79" s="2" t="n"/>
      <c r="H79" s="28" t="n"/>
      <c r="I79" s="3" t="n"/>
      <c r="J79" s="2" t="n"/>
      <c r="K79" s="29" t="n"/>
      <c r="L79" s="6" t="n"/>
      <c r="M79" s="33">
        <f>IF('Inventaire'!$A79="","",IFERROR('Inventaire'!$K79*(1+'Inventaire'!$L79),0))</f>
        <v/>
      </c>
      <c r="N79" s="34">
        <f>IF('Inventaire'!$A79="","",IFERROR(VLOOKUP('Inventaire'!$B79,'Référentiels'!$A$2:$C$8,3,FALSE),0))</f>
        <v/>
      </c>
      <c r="O79" s="35">
        <f>IF(OR('Inventaire'!$A79="",'Inventaire'!$H79="",'Inventaire'!$N79&lt;=0),"",EDATE('Inventaire'!$H79,'Inventaire'!$N79))</f>
        <v/>
      </c>
      <c r="P79" s="2" t="n"/>
      <c r="Q79" s="28" t="n"/>
      <c r="R79" s="35">
        <f>IF(OR('Inventaire'!$A79="",'Inventaire'!$Q79=""),"",EDATE('Inventaire'!$Q79,12))</f>
        <v/>
      </c>
      <c r="S79" s="14">
        <f>IF('Inventaire'!$A79="","",IF(AND('Inventaire'!$D79&lt;&gt;"",'Inventaire'!$Q79&lt;&gt;"",'Inventaire'!$Q79&lt;=DATE(2026,9,7)),"Oui","À contrôler"))</f>
        <v/>
      </c>
      <c r="T79" s="3" t="n"/>
    </row>
    <row r="80">
      <c r="A80" s="2" t="n"/>
      <c r="B80" s="2" t="n"/>
      <c r="C80" s="3" t="n"/>
      <c r="D80" s="2" t="n"/>
      <c r="E80" s="3" t="n"/>
      <c r="F80" s="2" t="n"/>
      <c r="G80" s="2" t="n"/>
      <c r="H80" s="28" t="n"/>
      <c r="I80" s="3" t="n"/>
      <c r="J80" s="2" t="n"/>
      <c r="K80" s="29" t="n"/>
      <c r="L80" s="6" t="n"/>
      <c r="M80" s="30">
        <f>IF('Inventaire'!$A80="","",IFERROR('Inventaire'!$K80*(1+'Inventaire'!$L80),0))</f>
        <v/>
      </c>
      <c r="N80" s="31">
        <f>IF('Inventaire'!$A80="","",IFERROR(VLOOKUP('Inventaire'!$B80,'Référentiels'!$A$2:$C$8,3,FALSE),0))</f>
        <v/>
      </c>
      <c r="O80" s="32">
        <f>IF(OR('Inventaire'!$A80="",'Inventaire'!$H80="",'Inventaire'!$N80&lt;=0),"",EDATE('Inventaire'!$H80,'Inventaire'!$N80))</f>
        <v/>
      </c>
      <c r="P80" s="2" t="n"/>
      <c r="Q80" s="28" t="n"/>
      <c r="R80" s="32">
        <f>IF(OR('Inventaire'!$A80="",'Inventaire'!$Q80=""),"",EDATE('Inventaire'!$Q80,12))</f>
        <v/>
      </c>
      <c r="S80" s="10">
        <f>IF('Inventaire'!$A80="","",IF(AND('Inventaire'!$D80&lt;&gt;"",'Inventaire'!$Q80&lt;&gt;"",'Inventaire'!$Q80&lt;=DATE(2026,9,7)),"Oui","À contrôler"))</f>
        <v/>
      </c>
      <c r="T80" s="3" t="n"/>
    </row>
    <row r="81">
      <c r="A81" s="2" t="n"/>
      <c r="B81" s="2" t="n"/>
      <c r="C81" s="3" t="n"/>
      <c r="D81" s="2" t="n"/>
      <c r="E81" s="3" t="n"/>
      <c r="F81" s="2" t="n"/>
      <c r="G81" s="2" t="n"/>
      <c r="H81" s="28" t="n"/>
      <c r="I81" s="3" t="n"/>
      <c r="J81" s="2" t="n"/>
      <c r="K81" s="29" t="n"/>
      <c r="L81" s="6" t="n"/>
      <c r="M81" s="33">
        <f>IF('Inventaire'!$A81="","",IFERROR('Inventaire'!$K81*(1+'Inventaire'!$L81),0))</f>
        <v/>
      </c>
      <c r="N81" s="34">
        <f>IF('Inventaire'!$A81="","",IFERROR(VLOOKUP('Inventaire'!$B81,'Référentiels'!$A$2:$C$8,3,FALSE),0))</f>
        <v/>
      </c>
      <c r="O81" s="35">
        <f>IF(OR('Inventaire'!$A81="",'Inventaire'!$H81="",'Inventaire'!$N81&lt;=0),"",EDATE('Inventaire'!$H81,'Inventaire'!$N81))</f>
        <v/>
      </c>
      <c r="P81" s="2" t="n"/>
      <c r="Q81" s="28" t="n"/>
      <c r="R81" s="35">
        <f>IF(OR('Inventaire'!$A81="",'Inventaire'!$Q81=""),"",EDATE('Inventaire'!$Q81,12))</f>
        <v/>
      </c>
      <c r="S81" s="14">
        <f>IF('Inventaire'!$A81="","",IF(AND('Inventaire'!$D81&lt;&gt;"",'Inventaire'!$Q81&lt;&gt;"",'Inventaire'!$Q81&lt;=DATE(2026,9,7)),"Oui","À contrôler"))</f>
        <v/>
      </c>
      <c r="T81" s="3" t="n"/>
    </row>
    <row r="82">
      <c r="A82" s="2" t="n"/>
      <c r="B82" s="2" t="n"/>
      <c r="C82" s="3" t="n"/>
      <c r="D82" s="2" t="n"/>
      <c r="E82" s="3" t="n"/>
      <c r="F82" s="2" t="n"/>
      <c r="G82" s="2" t="n"/>
      <c r="H82" s="28" t="n"/>
      <c r="I82" s="3" t="n"/>
      <c r="J82" s="2" t="n"/>
      <c r="K82" s="29" t="n"/>
      <c r="L82" s="6" t="n"/>
      <c r="M82" s="30">
        <f>IF('Inventaire'!$A82="","",IFERROR('Inventaire'!$K82*(1+'Inventaire'!$L82),0))</f>
        <v/>
      </c>
      <c r="N82" s="31">
        <f>IF('Inventaire'!$A82="","",IFERROR(VLOOKUP('Inventaire'!$B82,'Référentiels'!$A$2:$C$8,3,FALSE),0))</f>
        <v/>
      </c>
      <c r="O82" s="32">
        <f>IF(OR('Inventaire'!$A82="",'Inventaire'!$H82="",'Inventaire'!$N82&lt;=0),"",EDATE('Inventaire'!$H82,'Inventaire'!$N82))</f>
        <v/>
      </c>
      <c r="P82" s="2" t="n"/>
      <c r="Q82" s="28" t="n"/>
      <c r="R82" s="32">
        <f>IF(OR('Inventaire'!$A82="",'Inventaire'!$Q82=""),"",EDATE('Inventaire'!$Q82,12))</f>
        <v/>
      </c>
      <c r="S82" s="10">
        <f>IF('Inventaire'!$A82="","",IF(AND('Inventaire'!$D82&lt;&gt;"",'Inventaire'!$Q82&lt;&gt;"",'Inventaire'!$Q82&lt;=DATE(2026,9,7)),"Oui","À contrôler"))</f>
        <v/>
      </c>
      <c r="T82" s="3" t="n"/>
    </row>
    <row r="83">
      <c r="A83" s="2" t="n"/>
      <c r="B83" s="2" t="n"/>
      <c r="C83" s="3" t="n"/>
      <c r="D83" s="2" t="n"/>
      <c r="E83" s="3" t="n"/>
      <c r="F83" s="2" t="n"/>
      <c r="G83" s="2" t="n"/>
      <c r="H83" s="28" t="n"/>
      <c r="I83" s="3" t="n"/>
      <c r="J83" s="2" t="n"/>
      <c r="K83" s="29" t="n"/>
      <c r="L83" s="6" t="n"/>
      <c r="M83" s="33">
        <f>IF('Inventaire'!$A83="","",IFERROR('Inventaire'!$K83*(1+'Inventaire'!$L83),0))</f>
        <v/>
      </c>
      <c r="N83" s="34">
        <f>IF('Inventaire'!$A83="","",IFERROR(VLOOKUP('Inventaire'!$B83,'Référentiels'!$A$2:$C$8,3,FALSE),0))</f>
        <v/>
      </c>
      <c r="O83" s="35">
        <f>IF(OR('Inventaire'!$A83="",'Inventaire'!$H83="",'Inventaire'!$N83&lt;=0),"",EDATE('Inventaire'!$H83,'Inventaire'!$N83))</f>
        <v/>
      </c>
      <c r="P83" s="2" t="n"/>
      <c r="Q83" s="28" t="n"/>
      <c r="R83" s="35">
        <f>IF(OR('Inventaire'!$A83="",'Inventaire'!$Q83=""),"",EDATE('Inventaire'!$Q83,12))</f>
        <v/>
      </c>
      <c r="S83" s="14">
        <f>IF('Inventaire'!$A83="","",IF(AND('Inventaire'!$D83&lt;&gt;"",'Inventaire'!$Q83&lt;&gt;"",'Inventaire'!$Q83&lt;=DATE(2026,9,7)),"Oui","À contrôler"))</f>
        <v/>
      </c>
      <c r="T83" s="3" t="n"/>
    </row>
    <row r="84">
      <c r="A84" s="2" t="n"/>
      <c r="B84" s="2" t="n"/>
      <c r="C84" s="3" t="n"/>
      <c r="D84" s="2" t="n"/>
      <c r="E84" s="3" t="n"/>
      <c r="F84" s="2" t="n"/>
      <c r="G84" s="2" t="n"/>
      <c r="H84" s="28" t="n"/>
      <c r="I84" s="3" t="n"/>
      <c r="J84" s="2" t="n"/>
      <c r="K84" s="29" t="n"/>
      <c r="L84" s="6" t="n"/>
      <c r="M84" s="30">
        <f>IF('Inventaire'!$A84="","",IFERROR('Inventaire'!$K84*(1+'Inventaire'!$L84),0))</f>
        <v/>
      </c>
      <c r="N84" s="31">
        <f>IF('Inventaire'!$A84="","",IFERROR(VLOOKUP('Inventaire'!$B84,'Référentiels'!$A$2:$C$8,3,FALSE),0))</f>
        <v/>
      </c>
      <c r="O84" s="32">
        <f>IF(OR('Inventaire'!$A84="",'Inventaire'!$H84="",'Inventaire'!$N84&lt;=0),"",EDATE('Inventaire'!$H84,'Inventaire'!$N84))</f>
        <v/>
      </c>
      <c r="P84" s="2" t="n"/>
      <c r="Q84" s="28" t="n"/>
      <c r="R84" s="32">
        <f>IF(OR('Inventaire'!$A84="",'Inventaire'!$Q84=""),"",EDATE('Inventaire'!$Q84,12))</f>
        <v/>
      </c>
      <c r="S84" s="10">
        <f>IF('Inventaire'!$A84="","",IF(AND('Inventaire'!$D84&lt;&gt;"",'Inventaire'!$Q84&lt;&gt;"",'Inventaire'!$Q84&lt;=DATE(2026,9,7)),"Oui","À contrôler"))</f>
        <v/>
      </c>
      <c r="T84" s="3" t="n"/>
    </row>
    <row r="85">
      <c r="A85" s="2" t="n"/>
      <c r="B85" s="2" t="n"/>
      <c r="C85" s="3" t="n"/>
      <c r="D85" s="2" t="n"/>
      <c r="E85" s="3" t="n"/>
      <c r="F85" s="2" t="n"/>
      <c r="G85" s="2" t="n"/>
      <c r="H85" s="28" t="n"/>
      <c r="I85" s="3" t="n"/>
      <c r="J85" s="2" t="n"/>
      <c r="K85" s="29" t="n"/>
      <c r="L85" s="6" t="n"/>
      <c r="M85" s="33">
        <f>IF('Inventaire'!$A85="","",IFERROR('Inventaire'!$K85*(1+'Inventaire'!$L85),0))</f>
        <v/>
      </c>
      <c r="N85" s="34">
        <f>IF('Inventaire'!$A85="","",IFERROR(VLOOKUP('Inventaire'!$B85,'Référentiels'!$A$2:$C$8,3,FALSE),0))</f>
        <v/>
      </c>
      <c r="O85" s="35">
        <f>IF(OR('Inventaire'!$A85="",'Inventaire'!$H85="",'Inventaire'!$N85&lt;=0),"",EDATE('Inventaire'!$H85,'Inventaire'!$N85))</f>
        <v/>
      </c>
      <c r="P85" s="2" t="n"/>
      <c r="Q85" s="28" t="n"/>
      <c r="R85" s="35">
        <f>IF(OR('Inventaire'!$A85="",'Inventaire'!$Q85=""),"",EDATE('Inventaire'!$Q85,12))</f>
        <v/>
      </c>
      <c r="S85" s="14">
        <f>IF('Inventaire'!$A85="","",IF(AND('Inventaire'!$D85&lt;&gt;"",'Inventaire'!$Q85&lt;&gt;"",'Inventaire'!$Q85&lt;=DATE(2026,9,7)),"Oui","À contrôler"))</f>
        <v/>
      </c>
      <c r="T85" s="3" t="n"/>
    </row>
    <row r="86">
      <c r="A86" s="2" t="n"/>
      <c r="B86" s="2" t="n"/>
      <c r="C86" s="3" t="n"/>
      <c r="D86" s="2" t="n"/>
      <c r="E86" s="3" t="n"/>
      <c r="F86" s="2" t="n"/>
      <c r="G86" s="2" t="n"/>
      <c r="H86" s="28" t="n"/>
      <c r="I86" s="3" t="n"/>
      <c r="J86" s="2" t="n"/>
      <c r="K86" s="29" t="n"/>
      <c r="L86" s="6" t="n"/>
      <c r="M86" s="30">
        <f>IF('Inventaire'!$A86="","",IFERROR('Inventaire'!$K86*(1+'Inventaire'!$L86),0))</f>
        <v/>
      </c>
      <c r="N86" s="31">
        <f>IF('Inventaire'!$A86="","",IFERROR(VLOOKUP('Inventaire'!$B86,'Référentiels'!$A$2:$C$8,3,FALSE),0))</f>
        <v/>
      </c>
      <c r="O86" s="32">
        <f>IF(OR('Inventaire'!$A86="",'Inventaire'!$H86="",'Inventaire'!$N86&lt;=0),"",EDATE('Inventaire'!$H86,'Inventaire'!$N86))</f>
        <v/>
      </c>
      <c r="P86" s="2" t="n"/>
      <c r="Q86" s="28" t="n"/>
      <c r="R86" s="32">
        <f>IF(OR('Inventaire'!$A86="",'Inventaire'!$Q86=""),"",EDATE('Inventaire'!$Q86,12))</f>
        <v/>
      </c>
      <c r="S86" s="10">
        <f>IF('Inventaire'!$A86="","",IF(AND('Inventaire'!$D86&lt;&gt;"",'Inventaire'!$Q86&lt;&gt;"",'Inventaire'!$Q86&lt;=DATE(2026,9,7)),"Oui","À contrôler"))</f>
        <v/>
      </c>
      <c r="T86" s="3" t="n"/>
    </row>
    <row r="87">
      <c r="A87" s="2" t="n"/>
      <c r="B87" s="2" t="n"/>
      <c r="C87" s="3" t="n"/>
      <c r="D87" s="2" t="n"/>
      <c r="E87" s="3" t="n"/>
      <c r="F87" s="2" t="n"/>
      <c r="G87" s="2" t="n"/>
      <c r="H87" s="28" t="n"/>
      <c r="I87" s="3" t="n"/>
      <c r="J87" s="2" t="n"/>
      <c r="K87" s="29" t="n"/>
      <c r="L87" s="6" t="n"/>
      <c r="M87" s="33">
        <f>IF('Inventaire'!$A87="","",IFERROR('Inventaire'!$K87*(1+'Inventaire'!$L87),0))</f>
        <v/>
      </c>
      <c r="N87" s="34">
        <f>IF('Inventaire'!$A87="","",IFERROR(VLOOKUP('Inventaire'!$B87,'Référentiels'!$A$2:$C$8,3,FALSE),0))</f>
        <v/>
      </c>
      <c r="O87" s="35">
        <f>IF(OR('Inventaire'!$A87="",'Inventaire'!$H87="",'Inventaire'!$N87&lt;=0),"",EDATE('Inventaire'!$H87,'Inventaire'!$N87))</f>
        <v/>
      </c>
      <c r="P87" s="2" t="n"/>
      <c r="Q87" s="28" t="n"/>
      <c r="R87" s="35">
        <f>IF(OR('Inventaire'!$A87="",'Inventaire'!$Q87=""),"",EDATE('Inventaire'!$Q87,12))</f>
        <v/>
      </c>
      <c r="S87" s="14">
        <f>IF('Inventaire'!$A87="","",IF(AND('Inventaire'!$D87&lt;&gt;"",'Inventaire'!$Q87&lt;&gt;"",'Inventaire'!$Q87&lt;=DATE(2026,9,7)),"Oui","À contrôler"))</f>
        <v/>
      </c>
      <c r="T87" s="3" t="n"/>
    </row>
    <row r="88">
      <c r="A88" s="2" t="n"/>
      <c r="B88" s="2" t="n"/>
      <c r="C88" s="3" t="n"/>
      <c r="D88" s="2" t="n"/>
      <c r="E88" s="3" t="n"/>
      <c r="F88" s="2" t="n"/>
      <c r="G88" s="2" t="n"/>
      <c r="H88" s="28" t="n"/>
      <c r="I88" s="3" t="n"/>
      <c r="J88" s="2" t="n"/>
      <c r="K88" s="29" t="n"/>
      <c r="L88" s="6" t="n"/>
      <c r="M88" s="30">
        <f>IF('Inventaire'!$A88="","",IFERROR('Inventaire'!$K88*(1+'Inventaire'!$L88),0))</f>
        <v/>
      </c>
      <c r="N88" s="31">
        <f>IF('Inventaire'!$A88="","",IFERROR(VLOOKUP('Inventaire'!$B88,'Référentiels'!$A$2:$C$8,3,FALSE),0))</f>
        <v/>
      </c>
      <c r="O88" s="32">
        <f>IF(OR('Inventaire'!$A88="",'Inventaire'!$H88="",'Inventaire'!$N88&lt;=0),"",EDATE('Inventaire'!$H88,'Inventaire'!$N88))</f>
        <v/>
      </c>
      <c r="P88" s="2" t="n"/>
      <c r="Q88" s="28" t="n"/>
      <c r="R88" s="32">
        <f>IF(OR('Inventaire'!$A88="",'Inventaire'!$Q88=""),"",EDATE('Inventaire'!$Q88,12))</f>
        <v/>
      </c>
      <c r="S88" s="10">
        <f>IF('Inventaire'!$A88="","",IF(AND('Inventaire'!$D88&lt;&gt;"",'Inventaire'!$Q88&lt;&gt;"",'Inventaire'!$Q88&lt;=DATE(2026,9,7)),"Oui","À contrôler"))</f>
        <v/>
      </c>
      <c r="T88" s="3" t="n"/>
    </row>
    <row r="89">
      <c r="A89" s="2" t="n"/>
      <c r="B89" s="2" t="n"/>
      <c r="C89" s="3" t="n"/>
      <c r="D89" s="2" t="n"/>
      <c r="E89" s="3" t="n"/>
      <c r="F89" s="2" t="n"/>
      <c r="G89" s="2" t="n"/>
      <c r="H89" s="28" t="n"/>
      <c r="I89" s="3" t="n"/>
      <c r="J89" s="2" t="n"/>
      <c r="K89" s="29" t="n"/>
      <c r="L89" s="6" t="n"/>
      <c r="M89" s="33">
        <f>IF('Inventaire'!$A89="","",IFERROR('Inventaire'!$K89*(1+'Inventaire'!$L89),0))</f>
        <v/>
      </c>
      <c r="N89" s="34">
        <f>IF('Inventaire'!$A89="","",IFERROR(VLOOKUP('Inventaire'!$B89,'Référentiels'!$A$2:$C$8,3,FALSE),0))</f>
        <v/>
      </c>
      <c r="O89" s="35">
        <f>IF(OR('Inventaire'!$A89="",'Inventaire'!$H89="",'Inventaire'!$N89&lt;=0),"",EDATE('Inventaire'!$H89,'Inventaire'!$N89))</f>
        <v/>
      </c>
      <c r="P89" s="2" t="n"/>
      <c r="Q89" s="28" t="n"/>
      <c r="R89" s="35">
        <f>IF(OR('Inventaire'!$A89="",'Inventaire'!$Q89=""),"",EDATE('Inventaire'!$Q89,12))</f>
        <v/>
      </c>
      <c r="S89" s="14">
        <f>IF('Inventaire'!$A89="","",IF(AND('Inventaire'!$D89&lt;&gt;"",'Inventaire'!$Q89&lt;&gt;"",'Inventaire'!$Q89&lt;=DATE(2026,9,7)),"Oui","À contrôler"))</f>
        <v/>
      </c>
      <c r="T89" s="3" t="n"/>
    </row>
    <row r="90">
      <c r="A90" s="2" t="n"/>
      <c r="B90" s="2" t="n"/>
      <c r="C90" s="3" t="n"/>
      <c r="D90" s="2" t="n"/>
      <c r="E90" s="3" t="n"/>
      <c r="F90" s="2" t="n"/>
      <c r="G90" s="2" t="n"/>
      <c r="H90" s="28" t="n"/>
      <c r="I90" s="3" t="n"/>
      <c r="J90" s="2" t="n"/>
      <c r="K90" s="29" t="n"/>
      <c r="L90" s="6" t="n"/>
      <c r="M90" s="30">
        <f>IF('Inventaire'!$A90="","",IFERROR('Inventaire'!$K90*(1+'Inventaire'!$L90),0))</f>
        <v/>
      </c>
      <c r="N90" s="31">
        <f>IF('Inventaire'!$A90="","",IFERROR(VLOOKUP('Inventaire'!$B90,'Référentiels'!$A$2:$C$8,3,FALSE),0))</f>
        <v/>
      </c>
      <c r="O90" s="32">
        <f>IF(OR('Inventaire'!$A90="",'Inventaire'!$H90="",'Inventaire'!$N90&lt;=0),"",EDATE('Inventaire'!$H90,'Inventaire'!$N90))</f>
        <v/>
      </c>
      <c r="P90" s="2" t="n"/>
      <c r="Q90" s="28" t="n"/>
      <c r="R90" s="32">
        <f>IF(OR('Inventaire'!$A90="",'Inventaire'!$Q90=""),"",EDATE('Inventaire'!$Q90,12))</f>
        <v/>
      </c>
      <c r="S90" s="10">
        <f>IF('Inventaire'!$A90="","",IF(AND('Inventaire'!$D90&lt;&gt;"",'Inventaire'!$Q90&lt;&gt;"",'Inventaire'!$Q90&lt;=DATE(2026,9,7)),"Oui","À contrôler"))</f>
        <v/>
      </c>
      <c r="T90" s="3" t="n"/>
    </row>
    <row r="91">
      <c r="A91" s="2" t="n"/>
      <c r="B91" s="2" t="n"/>
      <c r="C91" s="3" t="n"/>
      <c r="D91" s="2" t="n"/>
      <c r="E91" s="3" t="n"/>
      <c r="F91" s="2" t="n"/>
      <c r="G91" s="2" t="n"/>
      <c r="H91" s="28" t="n"/>
      <c r="I91" s="3" t="n"/>
      <c r="J91" s="2" t="n"/>
      <c r="K91" s="29" t="n"/>
      <c r="L91" s="6" t="n"/>
      <c r="M91" s="33">
        <f>IF('Inventaire'!$A91="","",IFERROR('Inventaire'!$K91*(1+'Inventaire'!$L91),0))</f>
        <v/>
      </c>
      <c r="N91" s="34">
        <f>IF('Inventaire'!$A91="","",IFERROR(VLOOKUP('Inventaire'!$B91,'Référentiels'!$A$2:$C$8,3,FALSE),0))</f>
        <v/>
      </c>
      <c r="O91" s="35">
        <f>IF(OR('Inventaire'!$A91="",'Inventaire'!$H91="",'Inventaire'!$N91&lt;=0),"",EDATE('Inventaire'!$H91,'Inventaire'!$N91))</f>
        <v/>
      </c>
      <c r="P91" s="2" t="n"/>
      <c r="Q91" s="28" t="n"/>
      <c r="R91" s="35">
        <f>IF(OR('Inventaire'!$A91="",'Inventaire'!$Q91=""),"",EDATE('Inventaire'!$Q91,12))</f>
        <v/>
      </c>
      <c r="S91" s="14">
        <f>IF('Inventaire'!$A91="","",IF(AND('Inventaire'!$D91&lt;&gt;"",'Inventaire'!$Q91&lt;&gt;"",'Inventaire'!$Q91&lt;=DATE(2026,9,7)),"Oui","À contrôler"))</f>
        <v/>
      </c>
      <c r="T91" s="3" t="n"/>
    </row>
    <row r="92">
      <c r="A92" s="2" t="n"/>
      <c r="B92" s="2" t="n"/>
      <c r="C92" s="3" t="n"/>
      <c r="D92" s="2" t="n"/>
      <c r="E92" s="3" t="n"/>
      <c r="F92" s="2" t="n"/>
      <c r="G92" s="2" t="n"/>
      <c r="H92" s="28" t="n"/>
      <c r="I92" s="3" t="n"/>
      <c r="J92" s="2" t="n"/>
      <c r="K92" s="29" t="n"/>
      <c r="L92" s="6" t="n"/>
      <c r="M92" s="30">
        <f>IF('Inventaire'!$A92="","",IFERROR('Inventaire'!$K92*(1+'Inventaire'!$L92),0))</f>
        <v/>
      </c>
      <c r="N92" s="31">
        <f>IF('Inventaire'!$A92="","",IFERROR(VLOOKUP('Inventaire'!$B92,'Référentiels'!$A$2:$C$8,3,FALSE),0))</f>
        <v/>
      </c>
      <c r="O92" s="32">
        <f>IF(OR('Inventaire'!$A92="",'Inventaire'!$H92="",'Inventaire'!$N92&lt;=0),"",EDATE('Inventaire'!$H92,'Inventaire'!$N92))</f>
        <v/>
      </c>
      <c r="P92" s="2" t="n"/>
      <c r="Q92" s="28" t="n"/>
      <c r="R92" s="32">
        <f>IF(OR('Inventaire'!$A92="",'Inventaire'!$Q92=""),"",EDATE('Inventaire'!$Q92,12))</f>
        <v/>
      </c>
      <c r="S92" s="10">
        <f>IF('Inventaire'!$A92="","",IF(AND('Inventaire'!$D92&lt;&gt;"",'Inventaire'!$Q92&lt;&gt;"",'Inventaire'!$Q92&lt;=DATE(2026,9,7)),"Oui","À contrôler"))</f>
        <v/>
      </c>
      <c r="T92" s="3" t="n"/>
    </row>
    <row r="93">
      <c r="A93" s="2" t="n"/>
      <c r="B93" s="2" t="n"/>
      <c r="C93" s="3" t="n"/>
      <c r="D93" s="2" t="n"/>
      <c r="E93" s="3" t="n"/>
      <c r="F93" s="2" t="n"/>
      <c r="G93" s="2" t="n"/>
      <c r="H93" s="28" t="n"/>
      <c r="I93" s="3" t="n"/>
      <c r="J93" s="2" t="n"/>
      <c r="K93" s="29" t="n"/>
      <c r="L93" s="6" t="n"/>
      <c r="M93" s="33">
        <f>IF('Inventaire'!$A93="","",IFERROR('Inventaire'!$K93*(1+'Inventaire'!$L93),0))</f>
        <v/>
      </c>
      <c r="N93" s="34">
        <f>IF('Inventaire'!$A93="","",IFERROR(VLOOKUP('Inventaire'!$B93,'Référentiels'!$A$2:$C$8,3,FALSE),0))</f>
        <v/>
      </c>
      <c r="O93" s="35">
        <f>IF(OR('Inventaire'!$A93="",'Inventaire'!$H93="",'Inventaire'!$N93&lt;=0),"",EDATE('Inventaire'!$H93,'Inventaire'!$N93))</f>
        <v/>
      </c>
      <c r="P93" s="2" t="n"/>
      <c r="Q93" s="28" t="n"/>
      <c r="R93" s="35">
        <f>IF(OR('Inventaire'!$A93="",'Inventaire'!$Q93=""),"",EDATE('Inventaire'!$Q93,12))</f>
        <v/>
      </c>
      <c r="S93" s="14">
        <f>IF('Inventaire'!$A93="","",IF(AND('Inventaire'!$D93&lt;&gt;"",'Inventaire'!$Q93&lt;&gt;"",'Inventaire'!$Q93&lt;=DATE(2026,9,7)),"Oui","À contrôler"))</f>
        <v/>
      </c>
      <c r="T93" s="3" t="n"/>
    </row>
    <row r="94">
      <c r="A94" s="2" t="n"/>
      <c r="B94" s="2" t="n"/>
      <c r="C94" s="3" t="n"/>
      <c r="D94" s="2" t="n"/>
      <c r="E94" s="3" t="n"/>
      <c r="F94" s="2" t="n"/>
      <c r="G94" s="2" t="n"/>
      <c r="H94" s="28" t="n"/>
      <c r="I94" s="3" t="n"/>
      <c r="J94" s="2" t="n"/>
      <c r="K94" s="29" t="n"/>
      <c r="L94" s="6" t="n"/>
      <c r="M94" s="30">
        <f>IF('Inventaire'!$A94="","",IFERROR('Inventaire'!$K94*(1+'Inventaire'!$L94),0))</f>
        <v/>
      </c>
      <c r="N94" s="31">
        <f>IF('Inventaire'!$A94="","",IFERROR(VLOOKUP('Inventaire'!$B94,'Référentiels'!$A$2:$C$8,3,FALSE),0))</f>
        <v/>
      </c>
      <c r="O94" s="32">
        <f>IF(OR('Inventaire'!$A94="",'Inventaire'!$H94="",'Inventaire'!$N94&lt;=0),"",EDATE('Inventaire'!$H94,'Inventaire'!$N94))</f>
        <v/>
      </c>
      <c r="P94" s="2" t="n"/>
      <c r="Q94" s="28" t="n"/>
      <c r="R94" s="32">
        <f>IF(OR('Inventaire'!$A94="",'Inventaire'!$Q94=""),"",EDATE('Inventaire'!$Q94,12))</f>
        <v/>
      </c>
      <c r="S94" s="10">
        <f>IF('Inventaire'!$A94="","",IF(AND('Inventaire'!$D94&lt;&gt;"",'Inventaire'!$Q94&lt;&gt;"",'Inventaire'!$Q94&lt;=DATE(2026,9,7)),"Oui","À contrôler"))</f>
        <v/>
      </c>
      <c r="T94" s="3" t="n"/>
    </row>
    <row r="95">
      <c r="A95" s="2" t="n"/>
      <c r="B95" s="2" t="n"/>
      <c r="C95" s="3" t="n"/>
      <c r="D95" s="2" t="n"/>
      <c r="E95" s="3" t="n"/>
      <c r="F95" s="2" t="n"/>
      <c r="G95" s="2" t="n"/>
      <c r="H95" s="28" t="n"/>
      <c r="I95" s="3" t="n"/>
      <c r="J95" s="2" t="n"/>
      <c r="K95" s="29" t="n"/>
      <c r="L95" s="6" t="n"/>
      <c r="M95" s="33">
        <f>IF('Inventaire'!$A95="","",IFERROR('Inventaire'!$K95*(1+'Inventaire'!$L95),0))</f>
        <v/>
      </c>
      <c r="N95" s="34">
        <f>IF('Inventaire'!$A95="","",IFERROR(VLOOKUP('Inventaire'!$B95,'Référentiels'!$A$2:$C$8,3,FALSE),0))</f>
        <v/>
      </c>
      <c r="O95" s="35">
        <f>IF(OR('Inventaire'!$A95="",'Inventaire'!$H95="",'Inventaire'!$N95&lt;=0),"",EDATE('Inventaire'!$H95,'Inventaire'!$N95))</f>
        <v/>
      </c>
      <c r="P95" s="2" t="n"/>
      <c r="Q95" s="28" t="n"/>
      <c r="R95" s="35">
        <f>IF(OR('Inventaire'!$A95="",'Inventaire'!$Q95=""),"",EDATE('Inventaire'!$Q95,12))</f>
        <v/>
      </c>
      <c r="S95" s="14">
        <f>IF('Inventaire'!$A95="","",IF(AND('Inventaire'!$D95&lt;&gt;"",'Inventaire'!$Q95&lt;&gt;"",'Inventaire'!$Q95&lt;=DATE(2026,9,7)),"Oui","À contrôler"))</f>
        <v/>
      </c>
      <c r="T95" s="3" t="n"/>
    </row>
    <row r="96">
      <c r="A96" s="2" t="n"/>
      <c r="B96" s="2" t="n"/>
      <c r="C96" s="3" t="n"/>
      <c r="D96" s="2" t="n"/>
      <c r="E96" s="3" t="n"/>
      <c r="F96" s="2" t="n"/>
      <c r="G96" s="2" t="n"/>
      <c r="H96" s="28" t="n"/>
      <c r="I96" s="3" t="n"/>
      <c r="J96" s="2" t="n"/>
      <c r="K96" s="29" t="n"/>
      <c r="L96" s="6" t="n"/>
      <c r="M96" s="30">
        <f>IF('Inventaire'!$A96="","",IFERROR('Inventaire'!$K96*(1+'Inventaire'!$L96),0))</f>
        <v/>
      </c>
      <c r="N96" s="31">
        <f>IF('Inventaire'!$A96="","",IFERROR(VLOOKUP('Inventaire'!$B96,'Référentiels'!$A$2:$C$8,3,FALSE),0))</f>
        <v/>
      </c>
      <c r="O96" s="32">
        <f>IF(OR('Inventaire'!$A96="",'Inventaire'!$H96="",'Inventaire'!$N96&lt;=0),"",EDATE('Inventaire'!$H96,'Inventaire'!$N96))</f>
        <v/>
      </c>
      <c r="P96" s="2" t="n"/>
      <c r="Q96" s="28" t="n"/>
      <c r="R96" s="32">
        <f>IF(OR('Inventaire'!$A96="",'Inventaire'!$Q96=""),"",EDATE('Inventaire'!$Q96,12))</f>
        <v/>
      </c>
      <c r="S96" s="10">
        <f>IF('Inventaire'!$A96="","",IF(AND('Inventaire'!$D96&lt;&gt;"",'Inventaire'!$Q96&lt;&gt;"",'Inventaire'!$Q96&lt;=DATE(2026,9,7)),"Oui","À contrôler"))</f>
        <v/>
      </c>
      <c r="T96" s="3" t="n"/>
    </row>
    <row r="97">
      <c r="A97" s="2" t="n"/>
      <c r="B97" s="2" t="n"/>
      <c r="C97" s="3" t="n"/>
      <c r="D97" s="2" t="n"/>
      <c r="E97" s="3" t="n"/>
      <c r="F97" s="2" t="n"/>
      <c r="G97" s="2" t="n"/>
      <c r="H97" s="28" t="n"/>
      <c r="I97" s="3" t="n"/>
      <c r="J97" s="2" t="n"/>
      <c r="K97" s="29" t="n"/>
      <c r="L97" s="6" t="n"/>
      <c r="M97" s="33">
        <f>IF('Inventaire'!$A97="","",IFERROR('Inventaire'!$K97*(1+'Inventaire'!$L97),0))</f>
        <v/>
      </c>
      <c r="N97" s="34">
        <f>IF('Inventaire'!$A97="","",IFERROR(VLOOKUP('Inventaire'!$B97,'Référentiels'!$A$2:$C$8,3,FALSE),0))</f>
        <v/>
      </c>
      <c r="O97" s="35">
        <f>IF(OR('Inventaire'!$A97="",'Inventaire'!$H97="",'Inventaire'!$N97&lt;=0),"",EDATE('Inventaire'!$H97,'Inventaire'!$N97))</f>
        <v/>
      </c>
      <c r="P97" s="2" t="n"/>
      <c r="Q97" s="28" t="n"/>
      <c r="R97" s="35">
        <f>IF(OR('Inventaire'!$A97="",'Inventaire'!$Q97=""),"",EDATE('Inventaire'!$Q97,12))</f>
        <v/>
      </c>
      <c r="S97" s="14">
        <f>IF('Inventaire'!$A97="","",IF(AND('Inventaire'!$D97&lt;&gt;"",'Inventaire'!$Q97&lt;&gt;"",'Inventaire'!$Q97&lt;=DATE(2026,9,7)),"Oui","À contrôler"))</f>
        <v/>
      </c>
      <c r="T97" s="3" t="n"/>
    </row>
    <row r="98">
      <c r="A98" s="2" t="n"/>
      <c r="B98" s="2" t="n"/>
      <c r="C98" s="3" t="n"/>
      <c r="D98" s="2" t="n"/>
      <c r="E98" s="3" t="n"/>
      <c r="F98" s="2" t="n"/>
      <c r="G98" s="2" t="n"/>
      <c r="H98" s="28" t="n"/>
      <c r="I98" s="3" t="n"/>
      <c r="J98" s="2" t="n"/>
      <c r="K98" s="29" t="n"/>
      <c r="L98" s="6" t="n"/>
      <c r="M98" s="30">
        <f>IF('Inventaire'!$A98="","",IFERROR('Inventaire'!$K98*(1+'Inventaire'!$L98),0))</f>
        <v/>
      </c>
      <c r="N98" s="31">
        <f>IF('Inventaire'!$A98="","",IFERROR(VLOOKUP('Inventaire'!$B98,'Référentiels'!$A$2:$C$8,3,FALSE),0))</f>
        <v/>
      </c>
      <c r="O98" s="32">
        <f>IF(OR('Inventaire'!$A98="",'Inventaire'!$H98="",'Inventaire'!$N98&lt;=0),"",EDATE('Inventaire'!$H98,'Inventaire'!$N98))</f>
        <v/>
      </c>
      <c r="P98" s="2" t="n"/>
      <c r="Q98" s="28" t="n"/>
      <c r="R98" s="32">
        <f>IF(OR('Inventaire'!$A98="",'Inventaire'!$Q98=""),"",EDATE('Inventaire'!$Q98,12))</f>
        <v/>
      </c>
      <c r="S98" s="10">
        <f>IF('Inventaire'!$A98="","",IF(AND('Inventaire'!$D98&lt;&gt;"",'Inventaire'!$Q98&lt;&gt;"",'Inventaire'!$Q98&lt;=DATE(2026,9,7)),"Oui","À contrôler"))</f>
        <v/>
      </c>
      <c r="T98" s="3" t="n"/>
    </row>
    <row r="99">
      <c r="A99" s="2" t="n"/>
      <c r="B99" s="2" t="n"/>
      <c r="C99" s="3" t="n"/>
      <c r="D99" s="2" t="n"/>
      <c r="E99" s="3" t="n"/>
      <c r="F99" s="2" t="n"/>
      <c r="G99" s="2" t="n"/>
      <c r="H99" s="28" t="n"/>
      <c r="I99" s="3" t="n"/>
      <c r="J99" s="2" t="n"/>
      <c r="K99" s="29" t="n"/>
      <c r="L99" s="6" t="n"/>
      <c r="M99" s="33">
        <f>IF('Inventaire'!$A99="","",IFERROR('Inventaire'!$K99*(1+'Inventaire'!$L99),0))</f>
        <v/>
      </c>
      <c r="N99" s="34">
        <f>IF('Inventaire'!$A99="","",IFERROR(VLOOKUP('Inventaire'!$B99,'Référentiels'!$A$2:$C$8,3,FALSE),0))</f>
        <v/>
      </c>
      <c r="O99" s="35">
        <f>IF(OR('Inventaire'!$A99="",'Inventaire'!$H99="",'Inventaire'!$N99&lt;=0),"",EDATE('Inventaire'!$H99,'Inventaire'!$N99))</f>
        <v/>
      </c>
      <c r="P99" s="2" t="n"/>
      <c r="Q99" s="28" t="n"/>
      <c r="R99" s="35">
        <f>IF(OR('Inventaire'!$A99="",'Inventaire'!$Q99=""),"",EDATE('Inventaire'!$Q99,12))</f>
        <v/>
      </c>
      <c r="S99" s="14">
        <f>IF('Inventaire'!$A99="","",IF(AND('Inventaire'!$D99&lt;&gt;"",'Inventaire'!$Q99&lt;&gt;"",'Inventaire'!$Q99&lt;=DATE(2026,9,7)),"Oui","À contrôler"))</f>
        <v/>
      </c>
      <c r="T99" s="3" t="n"/>
    </row>
    <row r="100">
      <c r="A100" s="2" t="n"/>
      <c r="B100" s="2" t="n"/>
      <c r="C100" s="3" t="n"/>
      <c r="D100" s="2" t="n"/>
      <c r="E100" s="3" t="n"/>
      <c r="F100" s="2" t="n"/>
      <c r="G100" s="2" t="n"/>
      <c r="H100" s="28" t="n"/>
      <c r="I100" s="3" t="n"/>
      <c r="J100" s="2" t="n"/>
      <c r="K100" s="29" t="n"/>
      <c r="L100" s="6" t="n"/>
      <c r="M100" s="30">
        <f>IF('Inventaire'!$A100="","",IFERROR('Inventaire'!$K100*(1+'Inventaire'!$L100),0))</f>
        <v/>
      </c>
      <c r="N100" s="31">
        <f>IF('Inventaire'!$A100="","",IFERROR(VLOOKUP('Inventaire'!$B100,'Référentiels'!$A$2:$C$8,3,FALSE),0))</f>
        <v/>
      </c>
      <c r="O100" s="32">
        <f>IF(OR('Inventaire'!$A100="",'Inventaire'!$H100="",'Inventaire'!$N100&lt;=0),"",EDATE('Inventaire'!$H100,'Inventaire'!$N100))</f>
        <v/>
      </c>
      <c r="P100" s="2" t="n"/>
      <c r="Q100" s="28" t="n"/>
      <c r="R100" s="32">
        <f>IF(OR('Inventaire'!$A100="",'Inventaire'!$Q100=""),"",EDATE('Inventaire'!$Q100,12))</f>
        <v/>
      </c>
      <c r="S100" s="10">
        <f>IF('Inventaire'!$A100="","",IF(AND('Inventaire'!$D100&lt;&gt;"",'Inventaire'!$Q100&lt;&gt;"",'Inventaire'!$Q100&lt;=DATE(2026,9,7)),"Oui","À contrôler"))</f>
        <v/>
      </c>
      <c r="T100" s="3" t="n"/>
    </row>
    <row r="101">
      <c r="A101" s="2" t="n"/>
      <c r="B101" s="2" t="n"/>
      <c r="C101" s="3" t="n"/>
      <c r="D101" s="2" t="n"/>
      <c r="E101" s="3" t="n"/>
      <c r="F101" s="2" t="n"/>
      <c r="G101" s="2" t="n"/>
      <c r="H101" s="28" t="n"/>
      <c r="I101" s="3" t="n"/>
      <c r="J101" s="2" t="n"/>
      <c r="K101" s="29" t="n"/>
      <c r="L101" s="6" t="n"/>
      <c r="M101" s="33">
        <f>IF('Inventaire'!$A101="","",IFERROR('Inventaire'!$K101*(1+'Inventaire'!$L101),0))</f>
        <v/>
      </c>
      <c r="N101" s="34">
        <f>IF('Inventaire'!$A101="","",IFERROR(VLOOKUP('Inventaire'!$B101,'Référentiels'!$A$2:$C$8,3,FALSE),0))</f>
        <v/>
      </c>
      <c r="O101" s="35">
        <f>IF(OR('Inventaire'!$A101="",'Inventaire'!$H101="",'Inventaire'!$N101&lt;=0),"",EDATE('Inventaire'!$H101,'Inventaire'!$N101))</f>
        <v/>
      </c>
      <c r="P101" s="2" t="n"/>
      <c r="Q101" s="28" t="n"/>
      <c r="R101" s="35">
        <f>IF(OR('Inventaire'!$A101="",'Inventaire'!$Q101=""),"",EDATE('Inventaire'!$Q101,12))</f>
        <v/>
      </c>
      <c r="S101" s="14">
        <f>IF('Inventaire'!$A101="","",IF(AND('Inventaire'!$D101&lt;&gt;"",'Inventaire'!$Q101&lt;&gt;"",'Inventaire'!$Q101&lt;=DATE(2026,9,7)),"Oui","À contrôler"))</f>
        <v/>
      </c>
      <c r="T101" s="3" t="n"/>
    </row>
    <row r="102"/>
    <row r="103" ht="24" customHeight="1">
      <c r="A103" s="15" t="n"/>
      <c r="B103" s="15" t="n"/>
      <c r="C103" s="15" t="n"/>
      <c r="D103" s="15" t="n"/>
      <c r="E103" s="15" t="n"/>
      <c r="F103" s="15" t="n"/>
      <c r="G103" s="15" t="n"/>
      <c r="H103" s="15" t="n"/>
      <c r="I103" s="15" t="n"/>
      <c r="J103" s="15" t="inlineStr">
        <is>
          <t>Total valeur HT</t>
        </is>
      </c>
      <c r="K103" s="36">
        <f>SUM('Inventaire'!$K$2:$K$101)</f>
        <v/>
      </c>
      <c r="L103" s="15" t="inlineStr">
        <is>
          <t>Total valeur TTC</t>
        </is>
      </c>
      <c r="M103" s="36">
        <f>SUM('Inventaire'!$M$2:$M$101)</f>
        <v/>
      </c>
      <c r="N103" s="15" t="inlineStr">
        <is>
          <t>Prix moyen HT</t>
        </is>
      </c>
      <c r="O103" s="36">
        <f>IFERROR(AVERAGE('Inventaire'!$K$2:$K$101),0)</f>
        <v/>
      </c>
      <c r="P103" s="15" t="n"/>
      <c r="Q103" s="15" t="n"/>
      <c r="R103" s="15" t="n"/>
      <c r="S103" s="15" t="n"/>
      <c r="T103" s="15" t="n"/>
    </row>
  </sheetData>
  <autoFilter ref="A1:T101"/>
  <conditionalFormatting sqref="P2:P101">
    <cfRule type="expression" priority="1" dxfId="0" stopIfTrue="1">
      <formula>$P2="À réparer"</formula>
    </cfRule>
    <cfRule type="expression" priority="2" dxfId="1" stopIfTrue="1">
      <formula>$P2="En service"</formula>
    </cfRule>
  </conditionalFormatting>
  <conditionalFormatting sqref="S2:S101">
    <cfRule type="expression" priority="3" dxfId="0" stopIfTrue="1">
      <formula>$S2="À contrôler"</formula>
    </cfRule>
    <cfRule type="expression" priority="4" dxfId="1" stopIfTrue="1">
      <formula>$S2="Oui"</formula>
    </cfRule>
  </conditionalFormatting>
  <dataValidations count="5">
    <dataValidation sqref="B2:B101" showErrorMessage="1" showInputMessage="1" allowBlank="1" type="list">
      <formula1>'Référentiels'!$A$2:$A$8</formula1>
    </dataValidation>
    <dataValidation sqref="L2:L101" showErrorMessage="1" showInputMessage="1" allowBlank="1" type="list">
      <formula1>'Référentiels'!$B$2:$B$8</formula1>
    </dataValidation>
    <dataValidation sqref="F2:F101" showErrorMessage="1" showInputMessage="1" allowBlank="1" type="list">
      <formula1>'Référentiels'!$G$2:$G$10</formula1>
    </dataValidation>
    <dataValidation sqref="G2:G101" showErrorMessage="1" showInputMessage="1" allowBlank="1" type="list">
      <formula1>'Référentiels'!$I$2:$I$11</formula1>
    </dataValidation>
    <dataValidation sqref="P2:P101" showErrorMessage="1" showInputMessage="1" allowBlank="1" type="list">
      <formula1>'Référentiels'!$E$2:$E$5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4" customWidth="1" min="2" max="2"/>
    <col width="20" customWidth="1" min="3" max="3"/>
    <col width="18" customWidth="1" min="5" max="5"/>
    <col width="24" customWidth="1" min="7" max="7"/>
    <col width="18" customWidth="1" min="9" max="9"/>
  </cols>
  <sheetData>
    <row r="1">
      <c r="A1" s="1" t="inlineStr">
        <is>
          <t>Type de matériel</t>
        </is>
      </c>
      <c r="B1" s="1" t="inlineStr">
        <is>
          <t>Taux TVA</t>
        </is>
      </c>
      <c r="C1" s="1" t="inlineStr">
        <is>
          <t>Garantie standard</t>
        </is>
      </c>
      <c r="E1" s="17" t="inlineStr">
        <is>
          <t>États</t>
        </is>
      </c>
      <c r="G1" s="17" t="inlineStr">
        <is>
          <t>Services</t>
        </is>
      </c>
      <c r="I1" s="17" t="inlineStr">
        <is>
          <t>Villes / sites</t>
        </is>
      </c>
    </row>
    <row r="2">
      <c r="A2" s="3" t="inlineStr">
        <is>
          <t>Ordinateur portable</t>
        </is>
      </c>
      <c r="B2" s="6" t="n">
        <v>0.2</v>
      </c>
      <c r="C2" s="37" t="n">
        <v>36</v>
      </c>
      <c r="E2" s="3" t="inlineStr">
        <is>
          <t>En service</t>
        </is>
      </c>
      <c r="G2" s="3" t="inlineStr">
        <is>
          <t>Informatique</t>
        </is>
      </c>
      <c r="I2" s="3" t="inlineStr">
        <is>
          <t>Paris</t>
        </is>
      </c>
    </row>
    <row r="3">
      <c r="A3" s="3" t="inlineStr">
        <is>
          <t>Ordinateur fixe</t>
        </is>
      </c>
      <c r="B3" s="6" t="n">
        <v>0.2</v>
      </c>
      <c r="C3" s="37" t="n">
        <v>36</v>
      </c>
      <c r="E3" s="3" t="inlineStr">
        <is>
          <t>Stock</t>
        </is>
      </c>
      <c r="G3" s="3" t="inlineStr">
        <is>
          <t>Finance</t>
        </is>
      </c>
      <c r="I3" s="3" t="inlineStr">
        <is>
          <t>Lyon</t>
        </is>
      </c>
    </row>
    <row r="4">
      <c r="A4" s="3" t="inlineStr">
        <is>
          <t>Écran</t>
        </is>
      </c>
      <c r="B4" s="6" t="n">
        <v>0.2</v>
      </c>
      <c r="C4" s="37" t="n">
        <v>24</v>
      </c>
      <c r="E4" s="3" t="inlineStr">
        <is>
          <t>À réparer</t>
        </is>
      </c>
      <c r="G4" s="3" t="inlineStr">
        <is>
          <t>Marketing</t>
        </is>
      </c>
      <c r="I4" s="3" t="inlineStr">
        <is>
          <t>Marseille</t>
        </is>
      </c>
    </row>
    <row r="5">
      <c r="A5" s="3" t="inlineStr">
        <is>
          <t>Smartphone</t>
        </is>
      </c>
      <c r="B5" s="6" t="n">
        <v>0.2</v>
      </c>
      <c r="C5" s="37" t="n">
        <v>24</v>
      </c>
      <c r="E5" s="3" t="inlineStr">
        <is>
          <t>Réformé</t>
        </is>
      </c>
      <c r="G5" s="3" t="inlineStr">
        <is>
          <t>Ressources humaines</t>
        </is>
      </c>
      <c r="I5" s="3" t="inlineStr">
        <is>
          <t>Toulouse</t>
        </is>
      </c>
    </row>
    <row r="6">
      <c r="A6" s="3" t="inlineStr">
        <is>
          <t>Imprimante</t>
        </is>
      </c>
      <c r="B6" s="6" t="n">
        <v>0.2</v>
      </c>
      <c r="C6" s="37" t="n">
        <v>24</v>
      </c>
      <c r="G6" s="3" t="inlineStr">
        <is>
          <t>Commercial</t>
        </is>
      </c>
      <c r="I6" s="3" t="inlineStr">
        <is>
          <t>Bordeaux</t>
        </is>
      </c>
    </row>
    <row r="7">
      <c r="A7" s="3" t="inlineStr">
        <is>
          <t>Serveur / NAS</t>
        </is>
      </c>
      <c r="B7" s="6" t="n">
        <v>0.2</v>
      </c>
      <c r="C7" s="37" t="n">
        <v>36</v>
      </c>
      <c r="G7" s="3" t="inlineStr">
        <is>
          <t>Direction</t>
        </is>
      </c>
      <c r="I7" s="3" t="inlineStr">
        <is>
          <t>Lille</t>
        </is>
      </c>
    </row>
    <row r="8">
      <c r="A8" s="3" t="inlineStr">
        <is>
          <t>Accessoire</t>
        </is>
      </c>
      <c r="B8" s="6" t="n">
        <v>0.2</v>
      </c>
      <c r="C8" s="37" t="n">
        <v>12</v>
      </c>
      <c r="G8" s="3" t="inlineStr">
        <is>
          <t>Logistique</t>
        </is>
      </c>
      <c r="I8" s="3" t="inlineStr">
        <is>
          <t>Nantes</t>
        </is>
      </c>
    </row>
    <row r="9">
      <c r="G9" s="3" t="inlineStr">
        <is>
          <t>Opérations</t>
        </is>
      </c>
      <c r="I9" s="3" t="inlineStr">
        <is>
          <t>Strasbourg</t>
        </is>
      </c>
    </row>
    <row r="10">
      <c r="G10" s="3" t="inlineStr">
        <is>
          <t>Production</t>
        </is>
      </c>
      <c r="I10" s="3" t="inlineStr">
        <is>
          <t>Nice</t>
        </is>
      </c>
    </row>
    <row r="11">
      <c r="I11" s="3" t="inlineStr">
        <is>
          <t>Rennes</t>
        </is>
      </c>
    </row>
  </sheetData>
  <autoFilter ref="A1:C8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Z145"/>
  <sheetViews>
    <sheetView showGridLines="0" workbookViewId="0">
      <selection activeCell="A1" sqref="A1"/>
    </sheetView>
  </sheetViews>
  <sheetFormatPr baseColWidth="8" defaultRowHeight="15"/>
  <cols>
    <col width="28" customWidth="1" min="1" max="1"/>
    <col width="22" customWidth="1" min="2" max="2"/>
    <col width="18" customWidth="1" min="3" max="3"/>
    <col width="18" customWidth="1" min="4" max="4"/>
    <col width="18" customWidth="1" min="5" max="5"/>
    <col width="14" customWidth="1" min="6" max="6"/>
    <col width="4" customWidth="1" min="7" max="7"/>
    <col width="18" customWidth="1" min="8" max="8"/>
    <col width="14" customWidth="1" min="9" max="9"/>
    <col width="18" customWidth="1" min="10" max="10"/>
    <col width="4" customWidth="1" min="11" max="11"/>
    <col width="4" customWidth="1" min="12" max="12"/>
    <col width="4" customWidth="1" min="13" max="13"/>
    <col width="4" customWidth="1" min="14" max="14"/>
    <col width="4" customWidth="1" min="15" max="15"/>
    <col width="4" customWidth="1" min="16" max="16"/>
    <col width="4" customWidth="1" min="17" max="17"/>
    <col width="4" customWidth="1" min="18" max="18"/>
    <col width="4" customWidth="1" min="19" max="19"/>
    <col width="4" customWidth="1" min="20" max="20"/>
    <col width="4" customWidth="1" min="21" max="21"/>
    <col width="4" customWidth="1" min="22" max="22"/>
    <col width="4" customWidth="1" min="23" max="23"/>
    <col width="4" customWidth="1" min="24" max="24"/>
    <col width="4" customWidth="1" min="25" max="25"/>
    <col width="4" customWidth="1" min="26" max="26"/>
  </cols>
  <sheetData>
    <row r="1" ht="30" customHeight="1">
      <c r="A1" s="19" t="inlineStr">
        <is>
          <t>Synthèse du parc informatique</t>
        </is>
      </c>
    </row>
    <row r="2"/>
    <row r="3">
      <c r="A3" s="20" t="inlineStr">
        <is>
          <t>Nombre total de matériels</t>
        </is>
      </c>
      <c r="B3" s="21">
        <f>COUNTA('Inventaire'!$A$2:$A$101)</f>
        <v/>
      </c>
    </row>
    <row r="4">
      <c r="A4" s="20" t="inlineStr">
        <is>
          <t>Valeur totale HT</t>
        </is>
      </c>
      <c r="B4" s="38">
        <f>SUM('Inventaire'!$K$2:$K$101)</f>
        <v/>
      </c>
    </row>
    <row r="5">
      <c r="A5" s="20" t="inlineStr">
        <is>
          <t>Valeur totale TTC</t>
        </is>
      </c>
      <c r="B5" s="38">
        <f>SUM('Inventaire'!$M$2:$M$101)</f>
        <v/>
      </c>
    </row>
    <row r="6">
      <c r="A6" s="20" t="inlineStr">
        <is>
          <t>Prix moyen HT</t>
        </is>
      </c>
      <c r="B6" s="38">
        <f>IFERROR(AVERAGE('Inventaire'!$K$2:$K$101),0)</f>
        <v/>
      </c>
    </row>
    <row r="7">
      <c r="A7" s="20" t="inlineStr">
        <is>
          <t>Matériels en service</t>
        </is>
      </c>
      <c r="B7" s="21">
        <f>COUNTIF('Inventaire'!$P$2:$P$101,"En service")</f>
        <v/>
      </c>
    </row>
    <row r="8">
      <c r="A8" s="20" t="inlineStr">
        <is>
          <t>Matériels à réparer</t>
        </is>
      </c>
      <c r="B8" s="21">
        <f>COUNTIF('Inventaire'!$P$2:$P$101,"À réparer")</f>
        <v/>
      </c>
    </row>
    <row r="9">
      <c r="A9" s="20" t="inlineStr">
        <is>
          <t>Taux de matériels en service</t>
        </is>
      </c>
      <c r="B9" s="23">
        <f>IFERROR(COUNTIF('Inventaire'!$P$2:$P$101,"En service")/COUNTA('Inventaire'!$A$2:$A$101),0)</f>
        <v/>
      </c>
    </row>
    <row r="10">
      <c r="A10" s="20" t="inlineStr">
        <is>
          <t>Taux conforme</t>
        </is>
      </c>
      <c r="B10" s="23">
        <f>IFERROR(COUNTIF('Inventaire'!$S$2:$S$101,"Oui")/COUNTA('Inventaire'!$A$2:$A$101),0)</f>
        <v/>
      </c>
    </row>
    <row r="11"/>
    <row r="12"/>
    <row r="13">
      <c r="A13" s="24" t="inlineStr">
        <is>
          <t>Répartition par type de matériel</t>
        </is>
      </c>
      <c r="E13" s="24" t="inlineStr">
        <is>
          <t>Répartition par état</t>
        </is>
      </c>
      <c r="H13" s="24" t="inlineStr">
        <is>
          <t>Valeur HT et nombre par ville / site</t>
        </is>
      </c>
    </row>
    <row r="14">
      <c r="A14" s="17" t="inlineStr">
        <is>
          <t>Type de matériel</t>
        </is>
      </c>
      <c r="B14" s="17" t="inlineStr">
        <is>
          <t>Nombre</t>
        </is>
      </c>
      <c r="C14" s="17" t="inlineStr">
        <is>
          <t>Valeur HT</t>
        </is>
      </c>
      <c r="E14" s="17" t="inlineStr">
        <is>
          <t>État</t>
        </is>
      </c>
      <c r="F14" s="17" t="inlineStr">
        <is>
          <t>Nombre</t>
        </is>
      </c>
      <c r="H14" s="17" t="inlineStr">
        <is>
          <t>Ville / site</t>
        </is>
      </c>
      <c r="I14" s="17" t="inlineStr">
        <is>
          <t>Nombre</t>
        </is>
      </c>
      <c r="J14" s="17" t="inlineStr">
        <is>
          <t>Valeur HT</t>
        </is>
      </c>
    </row>
    <row r="15">
      <c r="A15" s="25" t="inlineStr">
        <is>
          <t>Ordinateur portable</t>
        </is>
      </c>
      <c r="B15" s="10">
        <f>COUNTIF('Inventaire'!$B$2:$B$101,$A15)</f>
        <v/>
      </c>
      <c r="C15" s="30">
        <f>SUMIF('Inventaire'!$B$2:$B$101,$A15,'Inventaire'!$K$2:$K$101)</f>
        <v/>
      </c>
      <c r="E15" s="25" t="inlineStr">
        <is>
          <t>En service</t>
        </is>
      </c>
      <c r="F15" s="10">
        <f>COUNTIF('Inventaire'!$P$2:$P$101,$E15)</f>
        <v/>
      </c>
      <c r="H15" s="25" t="inlineStr">
        <is>
          <t>Paris</t>
        </is>
      </c>
      <c r="I15" s="10">
        <f>COUNTIF('Inventaire'!$G$2:$G$101,$H15)</f>
        <v/>
      </c>
      <c r="J15" s="30">
        <f>SUMIF('Inventaire'!$G$2:$G$101,$H15,'Inventaire'!$K$2:$K$101)</f>
        <v/>
      </c>
    </row>
    <row r="16">
      <c r="A16" s="26" t="inlineStr">
        <is>
          <t>Ordinateur fixe</t>
        </is>
      </c>
      <c r="B16" s="14">
        <f>COUNTIF('Inventaire'!$B$2:$B$101,$A16)</f>
        <v/>
      </c>
      <c r="C16" s="33">
        <f>SUMIF('Inventaire'!$B$2:$B$101,$A16,'Inventaire'!$K$2:$K$101)</f>
        <v/>
      </c>
      <c r="E16" s="26" t="inlineStr">
        <is>
          <t>Stock</t>
        </is>
      </c>
      <c r="F16" s="14">
        <f>COUNTIF('Inventaire'!$P$2:$P$101,$E16)</f>
        <v/>
      </c>
      <c r="H16" s="26" t="inlineStr">
        <is>
          <t>Lyon</t>
        </is>
      </c>
      <c r="I16" s="14">
        <f>COUNTIF('Inventaire'!$G$2:$G$101,$H16)</f>
        <v/>
      </c>
      <c r="J16" s="33">
        <f>SUMIF('Inventaire'!$G$2:$G$101,$H16,'Inventaire'!$K$2:$K$101)</f>
        <v/>
      </c>
    </row>
    <row r="17">
      <c r="A17" s="25" t="inlineStr">
        <is>
          <t>Écran</t>
        </is>
      </c>
      <c r="B17" s="10">
        <f>COUNTIF('Inventaire'!$B$2:$B$101,$A17)</f>
        <v/>
      </c>
      <c r="C17" s="30">
        <f>SUMIF('Inventaire'!$B$2:$B$101,$A17,'Inventaire'!$K$2:$K$101)</f>
        <v/>
      </c>
      <c r="E17" s="25" t="inlineStr">
        <is>
          <t>À réparer</t>
        </is>
      </c>
      <c r="F17" s="10">
        <f>COUNTIF('Inventaire'!$P$2:$P$101,$E17)</f>
        <v/>
      </c>
      <c r="H17" s="25" t="inlineStr">
        <is>
          <t>Marseille</t>
        </is>
      </c>
      <c r="I17" s="10">
        <f>COUNTIF('Inventaire'!$G$2:$G$101,$H17)</f>
        <v/>
      </c>
      <c r="J17" s="30">
        <f>SUMIF('Inventaire'!$G$2:$G$101,$H17,'Inventaire'!$K$2:$K$101)</f>
        <v/>
      </c>
    </row>
    <row r="18">
      <c r="A18" s="26" t="inlineStr">
        <is>
          <t>Smartphone</t>
        </is>
      </c>
      <c r="B18" s="14">
        <f>COUNTIF('Inventaire'!$B$2:$B$101,$A18)</f>
        <v/>
      </c>
      <c r="C18" s="33">
        <f>SUMIF('Inventaire'!$B$2:$B$101,$A18,'Inventaire'!$K$2:$K$101)</f>
        <v/>
      </c>
      <c r="E18" s="26" t="inlineStr">
        <is>
          <t>Réformé</t>
        </is>
      </c>
      <c r="F18" s="14">
        <f>COUNTIF('Inventaire'!$P$2:$P$101,$E18)</f>
        <v/>
      </c>
      <c r="H18" s="26" t="inlineStr">
        <is>
          <t>Toulouse</t>
        </is>
      </c>
      <c r="I18" s="14">
        <f>COUNTIF('Inventaire'!$G$2:$G$101,$H18)</f>
        <v/>
      </c>
      <c r="J18" s="33">
        <f>SUMIF('Inventaire'!$G$2:$G$101,$H18,'Inventaire'!$K$2:$K$101)</f>
        <v/>
      </c>
    </row>
    <row r="19">
      <c r="A19" s="25" t="inlineStr">
        <is>
          <t>Imprimante</t>
        </is>
      </c>
      <c r="B19" s="10">
        <f>COUNTIF('Inventaire'!$B$2:$B$101,$A19)</f>
        <v/>
      </c>
      <c r="C19" s="30">
        <f>SUMIF('Inventaire'!$B$2:$B$101,$A19,'Inventaire'!$K$2:$K$101)</f>
        <v/>
      </c>
      <c r="H19" s="25" t="inlineStr">
        <is>
          <t>Bordeaux</t>
        </is>
      </c>
      <c r="I19" s="10">
        <f>COUNTIF('Inventaire'!$G$2:$G$101,$H19)</f>
        <v/>
      </c>
      <c r="J19" s="30">
        <f>SUMIF('Inventaire'!$G$2:$G$101,$H19,'Inventaire'!$K$2:$K$101)</f>
        <v/>
      </c>
    </row>
    <row r="20">
      <c r="A20" s="26" t="inlineStr">
        <is>
          <t>Serveur / NAS</t>
        </is>
      </c>
      <c r="B20" s="14">
        <f>COUNTIF('Inventaire'!$B$2:$B$101,$A20)</f>
        <v/>
      </c>
      <c r="C20" s="33">
        <f>SUMIF('Inventaire'!$B$2:$B$101,$A20,'Inventaire'!$K$2:$K$101)</f>
        <v/>
      </c>
      <c r="H20" s="26" t="inlineStr">
        <is>
          <t>Lille</t>
        </is>
      </c>
      <c r="I20" s="14">
        <f>COUNTIF('Inventaire'!$G$2:$G$101,$H20)</f>
        <v/>
      </c>
      <c r="J20" s="33">
        <f>SUMIF('Inventaire'!$G$2:$G$101,$H20,'Inventaire'!$K$2:$K$101)</f>
        <v/>
      </c>
    </row>
    <row r="21">
      <c r="A21" s="25" t="inlineStr">
        <is>
          <t>Accessoire</t>
        </is>
      </c>
      <c r="B21" s="10">
        <f>COUNTIF('Inventaire'!$B$2:$B$101,$A21)</f>
        <v/>
      </c>
      <c r="C21" s="30">
        <f>SUMIF('Inventaire'!$B$2:$B$101,$A21,'Inventaire'!$K$2:$K$101)</f>
        <v/>
      </c>
      <c r="H21" s="25" t="inlineStr">
        <is>
          <t>Nantes</t>
        </is>
      </c>
      <c r="I21" s="10">
        <f>COUNTIF('Inventaire'!$G$2:$G$101,$H21)</f>
        <v/>
      </c>
      <c r="J21" s="30">
        <f>SUMIF('Inventaire'!$G$2:$G$101,$H21,'Inventaire'!$K$2:$K$101)</f>
        <v/>
      </c>
    </row>
    <row r="22">
      <c r="H22" s="26" t="inlineStr">
        <is>
          <t>Strasbourg</t>
        </is>
      </c>
      <c r="I22" s="14">
        <f>COUNTIF('Inventaire'!$G$2:$G$101,$H22)</f>
        <v/>
      </c>
      <c r="J22" s="33">
        <f>SUMIF('Inventaire'!$G$2:$G$101,$H22,'Inventaire'!$K$2:$K$101)</f>
        <v/>
      </c>
    </row>
    <row r="23">
      <c r="H23" s="25" t="inlineStr">
        <is>
          <t>Nice</t>
        </is>
      </c>
      <c r="I23" s="10">
        <f>COUNTIF('Inventaire'!$G$2:$G$101,$H23)</f>
        <v/>
      </c>
      <c r="J23" s="30">
        <f>SUMIF('Inventaire'!$G$2:$G$101,$H23,'Inventaire'!$K$2:$K$101)</f>
        <v/>
      </c>
    </row>
    <row r="24">
      <c r="H24" s="26" t="inlineStr">
        <is>
          <t>Rennes</t>
        </is>
      </c>
      <c r="I24" s="14">
        <f>COUNTIF('Inventaire'!$G$2:$G$101,$H24)</f>
        <v/>
      </c>
      <c r="J24" s="33">
        <f>SUMIF('Inventaire'!$G$2:$G$101,$H24,'Inventaire'!$K$2:$K$101)</f>
        <v/>
      </c>
    </row>
    <row r="25"/>
    <row r="26"/>
    <row r="27"/>
    <row r="28"/>
    <row r="29"/>
    <row r="30"/>
    <row r="31"/>
    <row r="32"/>
    <row r="33"/>
    <row r="34"/>
    <row r="35"/>
    <row r="36"/>
    <row r="37"/>
    <row r="38"/>
    <row r="39"/>
    <row r="40"/>
    <row r="41"/>
    <row r="42"/>
    <row r="43">
      <c r="A43" s="24" t="inlineStr">
        <is>
          <t>Garanties arrivant à échéance dans les 90 jours</t>
        </is>
      </c>
      <c r="B43" s="27">
        <f>IF(COUNTIFS('Inventaire'!$O$2:$O$101,"&gt;="&amp;TODAY(),'Inventaire'!$O$2:$O$101,"&lt;="&amp;(TODAY()+90))=0,"Aucune échéance dans les 90 jours","Échéances listées ci-dessous")</f>
        <v/>
      </c>
    </row>
    <row r="44"/>
    <row r="45">
      <c r="A45" s="17" t="inlineStr">
        <is>
          <t>ID matériel</t>
        </is>
      </c>
      <c r="B45" s="17" t="inlineStr">
        <is>
          <t>Utilisateur responsable</t>
        </is>
      </c>
      <c r="C45" s="17" t="inlineStr">
        <is>
          <t>Ville / site</t>
        </is>
      </c>
      <c r="D45" s="17" t="inlineStr">
        <is>
          <t>Fin de garantie</t>
        </is>
      </c>
      <c r="E45" s="17" t="inlineStr">
        <is>
          <t>État</t>
        </is>
      </c>
    </row>
    <row r="46">
      <c r="A46" s="10">
        <f>IF(AND('Inventaire'!$A2&lt;&gt;"",'Inventaire'!$O2&gt;=TODAY(),'Inventaire'!$O2&lt;=TODAY()+90),'Inventaire'!$A2,"")</f>
        <v/>
      </c>
      <c r="B46" s="25">
        <f>IF(AND('Inventaire'!$A2&lt;&gt;"",'Inventaire'!$O2&gt;=TODAY(),'Inventaire'!$O2&lt;=TODAY()+90),'Inventaire'!$E2,"")</f>
        <v/>
      </c>
      <c r="C46" s="25">
        <f>IF(AND('Inventaire'!$A2&lt;&gt;"",'Inventaire'!$O2&gt;=TODAY(),'Inventaire'!$O2&lt;=TODAY()+90),'Inventaire'!$G2,"")</f>
        <v/>
      </c>
      <c r="D46" s="32">
        <f>IF(AND('Inventaire'!$A2&lt;&gt;"",'Inventaire'!$O2&gt;=TODAY(),'Inventaire'!$O2&lt;=TODAY()+90),'Inventaire'!$O2,"")</f>
        <v/>
      </c>
      <c r="E46" s="10">
        <f>IF(AND('Inventaire'!$A2&lt;&gt;"",'Inventaire'!$O2&gt;=TODAY(),'Inventaire'!$O2&lt;=TODAY()+90),'Inventaire'!$P2,"")</f>
        <v/>
      </c>
    </row>
    <row r="47">
      <c r="A47" s="14">
        <f>IF(AND('Inventaire'!$A3&lt;&gt;"",'Inventaire'!$O3&gt;=TODAY(),'Inventaire'!$O3&lt;=TODAY()+90),'Inventaire'!$A3,"")</f>
        <v/>
      </c>
      <c r="B47" s="26">
        <f>IF(AND('Inventaire'!$A3&lt;&gt;"",'Inventaire'!$O3&gt;=TODAY(),'Inventaire'!$O3&lt;=TODAY()+90),'Inventaire'!$E3,"")</f>
        <v/>
      </c>
      <c r="C47" s="26">
        <f>IF(AND('Inventaire'!$A3&lt;&gt;"",'Inventaire'!$O3&gt;=TODAY(),'Inventaire'!$O3&lt;=TODAY()+90),'Inventaire'!$G3,"")</f>
        <v/>
      </c>
      <c r="D47" s="35">
        <f>IF(AND('Inventaire'!$A3&lt;&gt;"",'Inventaire'!$O3&gt;=TODAY(),'Inventaire'!$O3&lt;=TODAY()+90),'Inventaire'!$O3,"")</f>
        <v/>
      </c>
      <c r="E47" s="14">
        <f>IF(AND('Inventaire'!$A3&lt;&gt;"",'Inventaire'!$O3&gt;=TODAY(),'Inventaire'!$O3&lt;=TODAY()+90),'Inventaire'!$P3,"")</f>
        <v/>
      </c>
    </row>
    <row r="48">
      <c r="A48" s="10">
        <f>IF(AND('Inventaire'!$A4&lt;&gt;"",'Inventaire'!$O4&gt;=TODAY(),'Inventaire'!$O4&lt;=TODAY()+90),'Inventaire'!$A4,"")</f>
        <v/>
      </c>
      <c r="B48" s="25">
        <f>IF(AND('Inventaire'!$A4&lt;&gt;"",'Inventaire'!$O4&gt;=TODAY(),'Inventaire'!$O4&lt;=TODAY()+90),'Inventaire'!$E4,"")</f>
        <v/>
      </c>
      <c r="C48" s="25">
        <f>IF(AND('Inventaire'!$A4&lt;&gt;"",'Inventaire'!$O4&gt;=TODAY(),'Inventaire'!$O4&lt;=TODAY()+90),'Inventaire'!$G4,"")</f>
        <v/>
      </c>
      <c r="D48" s="32">
        <f>IF(AND('Inventaire'!$A4&lt;&gt;"",'Inventaire'!$O4&gt;=TODAY(),'Inventaire'!$O4&lt;=TODAY()+90),'Inventaire'!$O4,"")</f>
        <v/>
      </c>
      <c r="E48" s="10">
        <f>IF(AND('Inventaire'!$A4&lt;&gt;"",'Inventaire'!$O4&gt;=TODAY(),'Inventaire'!$O4&lt;=TODAY()+90),'Inventaire'!$P4,"")</f>
        <v/>
      </c>
    </row>
    <row r="49">
      <c r="A49" s="14">
        <f>IF(AND('Inventaire'!$A5&lt;&gt;"",'Inventaire'!$O5&gt;=TODAY(),'Inventaire'!$O5&lt;=TODAY()+90),'Inventaire'!$A5,"")</f>
        <v/>
      </c>
      <c r="B49" s="26">
        <f>IF(AND('Inventaire'!$A5&lt;&gt;"",'Inventaire'!$O5&gt;=TODAY(),'Inventaire'!$O5&lt;=TODAY()+90),'Inventaire'!$E5,"")</f>
        <v/>
      </c>
      <c r="C49" s="26">
        <f>IF(AND('Inventaire'!$A5&lt;&gt;"",'Inventaire'!$O5&gt;=TODAY(),'Inventaire'!$O5&lt;=TODAY()+90),'Inventaire'!$G5,"")</f>
        <v/>
      </c>
      <c r="D49" s="35">
        <f>IF(AND('Inventaire'!$A5&lt;&gt;"",'Inventaire'!$O5&gt;=TODAY(),'Inventaire'!$O5&lt;=TODAY()+90),'Inventaire'!$O5,"")</f>
        <v/>
      </c>
      <c r="E49" s="14">
        <f>IF(AND('Inventaire'!$A5&lt;&gt;"",'Inventaire'!$O5&gt;=TODAY(),'Inventaire'!$O5&lt;=TODAY()+90),'Inventaire'!$P5,"")</f>
        <v/>
      </c>
    </row>
    <row r="50">
      <c r="A50" s="10">
        <f>IF(AND('Inventaire'!$A6&lt;&gt;"",'Inventaire'!$O6&gt;=TODAY(),'Inventaire'!$O6&lt;=TODAY()+90),'Inventaire'!$A6,"")</f>
        <v/>
      </c>
      <c r="B50" s="25">
        <f>IF(AND('Inventaire'!$A6&lt;&gt;"",'Inventaire'!$O6&gt;=TODAY(),'Inventaire'!$O6&lt;=TODAY()+90),'Inventaire'!$E6,"")</f>
        <v/>
      </c>
      <c r="C50" s="25">
        <f>IF(AND('Inventaire'!$A6&lt;&gt;"",'Inventaire'!$O6&gt;=TODAY(),'Inventaire'!$O6&lt;=TODAY()+90),'Inventaire'!$G6,"")</f>
        <v/>
      </c>
      <c r="D50" s="32">
        <f>IF(AND('Inventaire'!$A6&lt;&gt;"",'Inventaire'!$O6&gt;=TODAY(),'Inventaire'!$O6&lt;=TODAY()+90),'Inventaire'!$O6,"")</f>
        <v/>
      </c>
      <c r="E50" s="10">
        <f>IF(AND('Inventaire'!$A6&lt;&gt;"",'Inventaire'!$O6&gt;=TODAY(),'Inventaire'!$O6&lt;=TODAY()+90),'Inventaire'!$P6,"")</f>
        <v/>
      </c>
    </row>
    <row r="51">
      <c r="A51" s="14">
        <f>IF(AND('Inventaire'!$A7&lt;&gt;"",'Inventaire'!$O7&gt;=TODAY(),'Inventaire'!$O7&lt;=TODAY()+90),'Inventaire'!$A7,"")</f>
        <v/>
      </c>
      <c r="B51" s="26">
        <f>IF(AND('Inventaire'!$A7&lt;&gt;"",'Inventaire'!$O7&gt;=TODAY(),'Inventaire'!$O7&lt;=TODAY()+90),'Inventaire'!$E7,"")</f>
        <v/>
      </c>
      <c r="C51" s="26">
        <f>IF(AND('Inventaire'!$A7&lt;&gt;"",'Inventaire'!$O7&gt;=TODAY(),'Inventaire'!$O7&lt;=TODAY()+90),'Inventaire'!$G7,"")</f>
        <v/>
      </c>
      <c r="D51" s="35">
        <f>IF(AND('Inventaire'!$A7&lt;&gt;"",'Inventaire'!$O7&gt;=TODAY(),'Inventaire'!$O7&lt;=TODAY()+90),'Inventaire'!$O7,"")</f>
        <v/>
      </c>
      <c r="E51" s="14">
        <f>IF(AND('Inventaire'!$A7&lt;&gt;"",'Inventaire'!$O7&gt;=TODAY(),'Inventaire'!$O7&lt;=TODAY()+90),'Inventaire'!$P7,"")</f>
        <v/>
      </c>
    </row>
    <row r="52">
      <c r="A52" s="10">
        <f>IF(AND('Inventaire'!$A8&lt;&gt;"",'Inventaire'!$O8&gt;=TODAY(),'Inventaire'!$O8&lt;=TODAY()+90),'Inventaire'!$A8,"")</f>
        <v/>
      </c>
      <c r="B52" s="25">
        <f>IF(AND('Inventaire'!$A8&lt;&gt;"",'Inventaire'!$O8&gt;=TODAY(),'Inventaire'!$O8&lt;=TODAY()+90),'Inventaire'!$E8,"")</f>
        <v/>
      </c>
      <c r="C52" s="25">
        <f>IF(AND('Inventaire'!$A8&lt;&gt;"",'Inventaire'!$O8&gt;=TODAY(),'Inventaire'!$O8&lt;=TODAY()+90),'Inventaire'!$G8,"")</f>
        <v/>
      </c>
      <c r="D52" s="32">
        <f>IF(AND('Inventaire'!$A8&lt;&gt;"",'Inventaire'!$O8&gt;=TODAY(),'Inventaire'!$O8&lt;=TODAY()+90),'Inventaire'!$O8,"")</f>
        <v/>
      </c>
      <c r="E52" s="10">
        <f>IF(AND('Inventaire'!$A8&lt;&gt;"",'Inventaire'!$O8&gt;=TODAY(),'Inventaire'!$O8&lt;=TODAY()+90),'Inventaire'!$P8,"")</f>
        <v/>
      </c>
    </row>
    <row r="53">
      <c r="A53" s="14">
        <f>IF(AND('Inventaire'!$A9&lt;&gt;"",'Inventaire'!$O9&gt;=TODAY(),'Inventaire'!$O9&lt;=TODAY()+90),'Inventaire'!$A9,"")</f>
        <v/>
      </c>
      <c r="B53" s="26">
        <f>IF(AND('Inventaire'!$A9&lt;&gt;"",'Inventaire'!$O9&gt;=TODAY(),'Inventaire'!$O9&lt;=TODAY()+90),'Inventaire'!$E9,"")</f>
        <v/>
      </c>
      <c r="C53" s="26">
        <f>IF(AND('Inventaire'!$A9&lt;&gt;"",'Inventaire'!$O9&gt;=TODAY(),'Inventaire'!$O9&lt;=TODAY()+90),'Inventaire'!$G9,"")</f>
        <v/>
      </c>
      <c r="D53" s="35">
        <f>IF(AND('Inventaire'!$A9&lt;&gt;"",'Inventaire'!$O9&gt;=TODAY(),'Inventaire'!$O9&lt;=TODAY()+90),'Inventaire'!$O9,"")</f>
        <v/>
      </c>
      <c r="E53" s="14">
        <f>IF(AND('Inventaire'!$A9&lt;&gt;"",'Inventaire'!$O9&gt;=TODAY(),'Inventaire'!$O9&lt;=TODAY()+90),'Inventaire'!$P9,"")</f>
        <v/>
      </c>
    </row>
    <row r="54">
      <c r="A54" s="10">
        <f>IF(AND('Inventaire'!$A10&lt;&gt;"",'Inventaire'!$O10&gt;=TODAY(),'Inventaire'!$O10&lt;=TODAY()+90),'Inventaire'!$A10,"")</f>
        <v/>
      </c>
      <c r="B54" s="25">
        <f>IF(AND('Inventaire'!$A10&lt;&gt;"",'Inventaire'!$O10&gt;=TODAY(),'Inventaire'!$O10&lt;=TODAY()+90),'Inventaire'!$E10,"")</f>
        <v/>
      </c>
      <c r="C54" s="25">
        <f>IF(AND('Inventaire'!$A10&lt;&gt;"",'Inventaire'!$O10&gt;=TODAY(),'Inventaire'!$O10&lt;=TODAY()+90),'Inventaire'!$G10,"")</f>
        <v/>
      </c>
      <c r="D54" s="32">
        <f>IF(AND('Inventaire'!$A10&lt;&gt;"",'Inventaire'!$O10&gt;=TODAY(),'Inventaire'!$O10&lt;=TODAY()+90),'Inventaire'!$O10,"")</f>
        <v/>
      </c>
      <c r="E54" s="10">
        <f>IF(AND('Inventaire'!$A10&lt;&gt;"",'Inventaire'!$O10&gt;=TODAY(),'Inventaire'!$O10&lt;=TODAY()+90),'Inventaire'!$P10,"")</f>
        <v/>
      </c>
    </row>
    <row r="55">
      <c r="A55" s="14">
        <f>IF(AND('Inventaire'!$A11&lt;&gt;"",'Inventaire'!$O11&gt;=TODAY(),'Inventaire'!$O11&lt;=TODAY()+90),'Inventaire'!$A11,"")</f>
        <v/>
      </c>
      <c r="B55" s="26">
        <f>IF(AND('Inventaire'!$A11&lt;&gt;"",'Inventaire'!$O11&gt;=TODAY(),'Inventaire'!$O11&lt;=TODAY()+90),'Inventaire'!$E11,"")</f>
        <v/>
      </c>
      <c r="C55" s="26">
        <f>IF(AND('Inventaire'!$A11&lt;&gt;"",'Inventaire'!$O11&gt;=TODAY(),'Inventaire'!$O11&lt;=TODAY()+90),'Inventaire'!$G11,"")</f>
        <v/>
      </c>
      <c r="D55" s="35">
        <f>IF(AND('Inventaire'!$A11&lt;&gt;"",'Inventaire'!$O11&gt;=TODAY(),'Inventaire'!$O11&lt;=TODAY()+90),'Inventaire'!$O11,"")</f>
        <v/>
      </c>
      <c r="E55" s="14">
        <f>IF(AND('Inventaire'!$A11&lt;&gt;"",'Inventaire'!$O11&gt;=TODAY(),'Inventaire'!$O11&lt;=TODAY()+90),'Inventaire'!$P11,"")</f>
        <v/>
      </c>
    </row>
    <row r="56">
      <c r="A56" s="10">
        <f>IF(AND('Inventaire'!$A12&lt;&gt;"",'Inventaire'!$O12&gt;=TODAY(),'Inventaire'!$O12&lt;=TODAY()+90),'Inventaire'!$A12,"")</f>
        <v/>
      </c>
      <c r="B56" s="25">
        <f>IF(AND('Inventaire'!$A12&lt;&gt;"",'Inventaire'!$O12&gt;=TODAY(),'Inventaire'!$O12&lt;=TODAY()+90),'Inventaire'!$E12,"")</f>
        <v/>
      </c>
      <c r="C56" s="25">
        <f>IF(AND('Inventaire'!$A12&lt;&gt;"",'Inventaire'!$O12&gt;=TODAY(),'Inventaire'!$O12&lt;=TODAY()+90),'Inventaire'!$G12,"")</f>
        <v/>
      </c>
      <c r="D56" s="32">
        <f>IF(AND('Inventaire'!$A12&lt;&gt;"",'Inventaire'!$O12&gt;=TODAY(),'Inventaire'!$O12&lt;=TODAY()+90),'Inventaire'!$O12,"")</f>
        <v/>
      </c>
      <c r="E56" s="10">
        <f>IF(AND('Inventaire'!$A12&lt;&gt;"",'Inventaire'!$O12&gt;=TODAY(),'Inventaire'!$O12&lt;=TODAY()+90),'Inventaire'!$P12,"")</f>
        <v/>
      </c>
    </row>
    <row r="57">
      <c r="A57" s="14">
        <f>IF(AND('Inventaire'!$A13&lt;&gt;"",'Inventaire'!$O13&gt;=TODAY(),'Inventaire'!$O13&lt;=TODAY()+90),'Inventaire'!$A13,"")</f>
        <v/>
      </c>
      <c r="B57" s="26">
        <f>IF(AND('Inventaire'!$A13&lt;&gt;"",'Inventaire'!$O13&gt;=TODAY(),'Inventaire'!$O13&lt;=TODAY()+90),'Inventaire'!$E13,"")</f>
        <v/>
      </c>
      <c r="C57" s="26">
        <f>IF(AND('Inventaire'!$A13&lt;&gt;"",'Inventaire'!$O13&gt;=TODAY(),'Inventaire'!$O13&lt;=TODAY()+90),'Inventaire'!$G13,"")</f>
        <v/>
      </c>
      <c r="D57" s="35">
        <f>IF(AND('Inventaire'!$A13&lt;&gt;"",'Inventaire'!$O13&gt;=TODAY(),'Inventaire'!$O13&lt;=TODAY()+90),'Inventaire'!$O13,"")</f>
        <v/>
      </c>
      <c r="E57" s="14">
        <f>IF(AND('Inventaire'!$A13&lt;&gt;"",'Inventaire'!$O13&gt;=TODAY(),'Inventaire'!$O13&lt;=TODAY()+90),'Inventaire'!$P13,"")</f>
        <v/>
      </c>
    </row>
    <row r="58">
      <c r="A58" s="10">
        <f>IF(AND('Inventaire'!$A14&lt;&gt;"",'Inventaire'!$O14&gt;=TODAY(),'Inventaire'!$O14&lt;=TODAY()+90),'Inventaire'!$A14,"")</f>
        <v/>
      </c>
      <c r="B58" s="25">
        <f>IF(AND('Inventaire'!$A14&lt;&gt;"",'Inventaire'!$O14&gt;=TODAY(),'Inventaire'!$O14&lt;=TODAY()+90),'Inventaire'!$E14,"")</f>
        <v/>
      </c>
      <c r="C58" s="25">
        <f>IF(AND('Inventaire'!$A14&lt;&gt;"",'Inventaire'!$O14&gt;=TODAY(),'Inventaire'!$O14&lt;=TODAY()+90),'Inventaire'!$G14,"")</f>
        <v/>
      </c>
      <c r="D58" s="32">
        <f>IF(AND('Inventaire'!$A14&lt;&gt;"",'Inventaire'!$O14&gt;=TODAY(),'Inventaire'!$O14&lt;=TODAY()+90),'Inventaire'!$O14,"")</f>
        <v/>
      </c>
      <c r="E58" s="10">
        <f>IF(AND('Inventaire'!$A14&lt;&gt;"",'Inventaire'!$O14&gt;=TODAY(),'Inventaire'!$O14&lt;=TODAY()+90),'Inventaire'!$P14,"")</f>
        <v/>
      </c>
    </row>
    <row r="59">
      <c r="A59" s="14">
        <f>IF(AND('Inventaire'!$A15&lt;&gt;"",'Inventaire'!$O15&gt;=TODAY(),'Inventaire'!$O15&lt;=TODAY()+90),'Inventaire'!$A15,"")</f>
        <v/>
      </c>
      <c r="B59" s="26">
        <f>IF(AND('Inventaire'!$A15&lt;&gt;"",'Inventaire'!$O15&gt;=TODAY(),'Inventaire'!$O15&lt;=TODAY()+90),'Inventaire'!$E15,"")</f>
        <v/>
      </c>
      <c r="C59" s="26">
        <f>IF(AND('Inventaire'!$A15&lt;&gt;"",'Inventaire'!$O15&gt;=TODAY(),'Inventaire'!$O15&lt;=TODAY()+90),'Inventaire'!$G15,"")</f>
        <v/>
      </c>
      <c r="D59" s="35">
        <f>IF(AND('Inventaire'!$A15&lt;&gt;"",'Inventaire'!$O15&gt;=TODAY(),'Inventaire'!$O15&lt;=TODAY()+90),'Inventaire'!$O15,"")</f>
        <v/>
      </c>
      <c r="E59" s="14">
        <f>IF(AND('Inventaire'!$A15&lt;&gt;"",'Inventaire'!$O15&gt;=TODAY(),'Inventaire'!$O15&lt;=TODAY()+90),'Inventaire'!$P15,"")</f>
        <v/>
      </c>
    </row>
    <row r="60">
      <c r="A60" s="10">
        <f>IF(AND('Inventaire'!$A16&lt;&gt;"",'Inventaire'!$O16&gt;=TODAY(),'Inventaire'!$O16&lt;=TODAY()+90),'Inventaire'!$A16,"")</f>
        <v/>
      </c>
      <c r="B60" s="25">
        <f>IF(AND('Inventaire'!$A16&lt;&gt;"",'Inventaire'!$O16&gt;=TODAY(),'Inventaire'!$O16&lt;=TODAY()+90),'Inventaire'!$E16,"")</f>
        <v/>
      </c>
      <c r="C60" s="25">
        <f>IF(AND('Inventaire'!$A16&lt;&gt;"",'Inventaire'!$O16&gt;=TODAY(),'Inventaire'!$O16&lt;=TODAY()+90),'Inventaire'!$G16,"")</f>
        <v/>
      </c>
      <c r="D60" s="32">
        <f>IF(AND('Inventaire'!$A16&lt;&gt;"",'Inventaire'!$O16&gt;=TODAY(),'Inventaire'!$O16&lt;=TODAY()+90),'Inventaire'!$O16,"")</f>
        <v/>
      </c>
      <c r="E60" s="10">
        <f>IF(AND('Inventaire'!$A16&lt;&gt;"",'Inventaire'!$O16&gt;=TODAY(),'Inventaire'!$O16&lt;=TODAY()+90),'Inventaire'!$P16,"")</f>
        <v/>
      </c>
    </row>
    <row r="61">
      <c r="A61" s="14">
        <f>IF(AND('Inventaire'!$A17&lt;&gt;"",'Inventaire'!$O17&gt;=TODAY(),'Inventaire'!$O17&lt;=TODAY()+90),'Inventaire'!$A17,"")</f>
        <v/>
      </c>
      <c r="B61" s="26">
        <f>IF(AND('Inventaire'!$A17&lt;&gt;"",'Inventaire'!$O17&gt;=TODAY(),'Inventaire'!$O17&lt;=TODAY()+90),'Inventaire'!$E17,"")</f>
        <v/>
      </c>
      <c r="C61" s="26">
        <f>IF(AND('Inventaire'!$A17&lt;&gt;"",'Inventaire'!$O17&gt;=TODAY(),'Inventaire'!$O17&lt;=TODAY()+90),'Inventaire'!$G17,"")</f>
        <v/>
      </c>
      <c r="D61" s="35">
        <f>IF(AND('Inventaire'!$A17&lt;&gt;"",'Inventaire'!$O17&gt;=TODAY(),'Inventaire'!$O17&lt;=TODAY()+90),'Inventaire'!$O17,"")</f>
        <v/>
      </c>
      <c r="E61" s="14">
        <f>IF(AND('Inventaire'!$A17&lt;&gt;"",'Inventaire'!$O17&gt;=TODAY(),'Inventaire'!$O17&lt;=TODAY()+90),'Inventaire'!$P17,"")</f>
        <v/>
      </c>
    </row>
    <row r="62">
      <c r="A62" s="10">
        <f>IF(AND('Inventaire'!$A18&lt;&gt;"",'Inventaire'!$O18&gt;=TODAY(),'Inventaire'!$O18&lt;=TODAY()+90),'Inventaire'!$A18,"")</f>
        <v/>
      </c>
      <c r="B62" s="25">
        <f>IF(AND('Inventaire'!$A18&lt;&gt;"",'Inventaire'!$O18&gt;=TODAY(),'Inventaire'!$O18&lt;=TODAY()+90),'Inventaire'!$E18,"")</f>
        <v/>
      </c>
      <c r="C62" s="25">
        <f>IF(AND('Inventaire'!$A18&lt;&gt;"",'Inventaire'!$O18&gt;=TODAY(),'Inventaire'!$O18&lt;=TODAY()+90),'Inventaire'!$G18,"")</f>
        <v/>
      </c>
      <c r="D62" s="32">
        <f>IF(AND('Inventaire'!$A18&lt;&gt;"",'Inventaire'!$O18&gt;=TODAY(),'Inventaire'!$O18&lt;=TODAY()+90),'Inventaire'!$O18,"")</f>
        <v/>
      </c>
      <c r="E62" s="10">
        <f>IF(AND('Inventaire'!$A18&lt;&gt;"",'Inventaire'!$O18&gt;=TODAY(),'Inventaire'!$O18&lt;=TODAY()+90),'Inventaire'!$P18,"")</f>
        <v/>
      </c>
    </row>
    <row r="63">
      <c r="A63" s="14">
        <f>IF(AND('Inventaire'!$A19&lt;&gt;"",'Inventaire'!$O19&gt;=TODAY(),'Inventaire'!$O19&lt;=TODAY()+90),'Inventaire'!$A19,"")</f>
        <v/>
      </c>
      <c r="B63" s="26">
        <f>IF(AND('Inventaire'!$A19&lt;&gt;"",'Inventaire'!$O19&gt;=TODAY(),'Inventaire'!$O19&lt;=TODAY()+90),'Inventaire'!$E19,"")</f>
        <v/>
      </c>
      <c r="C63" s="26">
        <f>IF(AND('Inventaire'!$A19&lt;&gt;"",'Inventaire'!$O19&gt;=TODAY(),'Inventaire'!$O19&lt;=TODAY()+90),'Inventaire'!$G19,"")</f>
        <v/>
      </c>
      <c r="D63" s="35">
        <f>IF(AND('Inventaire'!$A19&lt;&gt;"",'Inventaire'!$O19&gt;=TODAY(),'Inventaire'!$O19&lt;=TODAY()+90),'Inventaire'!$O19,"")</f>
        <v/>
      </c>
      <c r="E63" s="14">
        <f>IF(AND('Inventaire'!$A19&lt;&gt;"",'Inventaire'!$O19&gt;=TODAY(),'Inventaire'!$O19&lt;=TODAY()+90),'Inventaire'!$P19,"")</f>
        <v/>
      </c>
    </row>
    <row r="64">
      <c r="A64" s="10">
        <f>IF(AND('Inventaire'!$A20&lt;&gt;"",'Inventaire'!$O20&gt;=TODAY(),'Inventaire'!$O20&lt;=TODAY()+90),'Inventaire'!$A20,"")</f>
        <v/>
      </c>
      <c r="B64" s="25">
        <f>IF(AND('Inventaire'!$A20&lt;&gt;"",'Inventaire'!$O20&gt;=TODAY(),'Inventaire'!$O20&lt;=TODAY()+90),'Inventaire'!$E20,"")</f>
        <v/>
      </c>
      <c r="C64" s="25">
        <f>IF(AND('Inventaire'!$A20&lt;&gt;"",'Inventaire'!$O20&gt;=TODAY(),'Inventaire'!$O20&lt;=TODAY()+90),'Inventaire'!$G20,"")</f>
        <v/>
      </c>
      <c r="D64" s="32">
        <f>IF(AND('Inventaire'!$A20&lt;&gt;"",'Inventaire'!$O20&gt;=TODAY(),'Inventaire'!$O20&lt;=TODAY()+90),'Inventaire'!$O20,"")</f>
        <v/>
      </c>
      <c r="E64" s="10">
        <f>IF(AND('Inventaire'!$A20&lt;&gt;"",'Inventaire'!$O20&gt;=TODAY(),'Inventaire'!$O20&lt;=TODAY()+90),'Inventaire'!$P20,"")</f>
        <v/>
      </c>
    </row>
    <row r="65">
      <c r="A65" s="14">
        <f>IF(AND('Inventaire'!$A21&lt;&gt;"",'Inventaire'!$O21&gt;=TODAY(),'Inventaire'!$O21&lt;=TODAY()+90),'Inventaire'!$A21,"")</f>
        <v/>
      </c>
      <c r="B65" s="26">
        <f>IF(AND('Inventaire'!$A21&lt;&gt;"",'Inventaire'!$O21&gt;=TODAY(),'Inventaire'!$O21&lt;=TODAY()+90),'Inventaire'!$E21,"")</f>
        <v/>
      </c>
      <c r="C65" s="26">
        <f>IF(AND('Inventaire'!$A21&lt;&gt;"",'Inventaire'!$O21&gt;=TODAY(),'Inventaire'!$O21&lt;=TODAY()+90),'Inventaire'!$G21,"")</f>
        <v/>
      </c>
      <c r="D65" s="35">
        <f>IF(AND('Inventaire'!$A21&lt;&gt;"",'Inventaire'!$O21&gt;=TODAY(),'Inventaire'!$O21&lt;=TODAY()+90),'Inventaire'!$O21,"")</f>
        <v/>
      </c>
      <c r="E65" s="14">
        <f>IF(AND('Inventaire'!$A21&lt;&gt;"",'Inventaire'!$O21&gt;=TODAY(),'Inventaire'!$O21&lt;=TODAY()+90),'Inventaire'!$P21,"")</f>
        <v/>
      </c>
    </row>
    <row r="66">
      <c r="A66" s="10">
        <f>IF(AND('Inventaire'!$A22&lt;&gt;"",'Inventaire'!$O22&gt;=TODAY(),'Inventaire'!$O22&lt;=TODAY()+90),'Inventaire'!$A22,"")</f>
        <v/>
      </c>
      <c r="B66" s="25">
        <f>IF(AND('Inventaire'!$A22&lt;&gt;"",'Inventaire'!$O22&gt;=TODAY(),'Inventaire'!$O22&lt;=TODAY()+90),'Inventaire'!$E22,"")</f>
        <v/>
      </c>
      <c r="C66" s="25">
        <f>IF(AND('Inventaire'!$A22&lt;&gt;"",'Inventaire'!$O22&gt;=TODAY(),'Inventaire'!$O22&lt;=TODAY()+90),'Inventaire'!$G22,"")</f>
        <v/>
      </c>
      <c r="D66" s="32">
        <f>IF(AND('Inventaire'!$A22&lt;&gt;"",'Inventaire'!$O22&gt;=TODAY(),'Inventaire'!$O22&lt;=TODAY()+90),'Inventaire'!$O22,"")</f>
        <v/>
      </c>
      <c r="E66" s="10">
        <f>IF(AND('Inventaire'!$A22&lt;&gt;"",'Inventaire'!$O22&gt;=TODAY(),'Inventaire'!$O22&lt;=TODAY()+90),'Inventaire'!$P22,"")</f>
        <v/>
      </c>
    </row>
    <row r="67">
      <c r="A67" s="14">
        <f>IF(AND('Inventaire'!$A23&lt;&gt;"",'Inventaire'!$O23&gt;=TODAY(),'Inventaire'!$O23&lt;=TODAY()+90),'Inventaire'!$A23,"")</f>
        <v/>
      </c>
      <c r="B67" s="26">
        <f>IF(AND('Inventaire'!$A23&lt;&gt;"",'Inventaire'!$O23&gt;=TODAY(),'Inventaire'!$O23&lt;=TODAY()+90),'Inventaire'!$E23,"")</f>
        <v/>
      </c>
      <c r="C67" s="26">
        <f>IF(AND('Inventaire'!$A23&lt;&gt;"",'Inventaire'!$O23&gt;=TODAY(),'Inventaire'!$O23&lt;=TODAY()+90),'Inventaire'!$G23,"")</f>
        <v/>
      </c>
      <c r="D67" s="35">
        <f>IF(AND('Inventaire'!$A23&lt;&gt;"",'Inventaire'!$O23&gt;=TODAY(),'Inventaire'!$O23&lt;=TODAY()+90),'Inventaire'!$O23,"")</f>
        <v/>
      </c>
      <c r="E67" s="14">
        <f>IF(AND('Inventaire'!$A23&lt;&gt;"",'Inventaire'!$O23&gt;=TODAY(),'Inventaire'!$O23&lt;=TODAY()+90),'Inventaire'!$P23,"")</f>
        <v/>
      </c>
    </row>
    <row r="68">
      <c r="A68" s="10">
        <f>IF(AND('Inventaire'!$A24&lt;&gt;"",'Inventaire'!$O24&gt;=TODAY(),'Inventaire'!$O24&lt;=TODAY()+90),'Inventaire'!$A24,"")</f>
        <v/>
      </c>
      <c r="B68" s="25">
        <f>IF(AND('Inventaire'!$A24&lt;&gt;"",'Inventaire'!$O24&gt;=TODAY(),'Inventaire'!$O24&lt;=TODAY()+90),'Inventaire'!$E24,"")</f>
        <v/>
      </c>
      <c r="C68" s="25">
        <f>IF(AND('Inventaire'!$A24&lt;&gt;"",'Inventaire'!$O24&gt;=TODAY(),'Inventaire'!$O24&lt;=TODAY()+90),'Inventaire'!$G24,"")</f>
        <v/>
      </c>
      <c r="D68" s="32">
        <f>IF(AND('Inventaire'!$A24&lt;&gt;"",'Inventaire'!$O24&gt;=TODAY(),'Inventaire'!$O24&lt;=TODAY()+90),'Inventaire'!$O24,"")</f>
        <v/>
      </c>
      <c r="E68" s="10">
        <f>IF(AND('Inventaire'!$A24&lt;&gt;"",'Inventaire'!$O24&gt;=TODAY(),'Inventaire'!$O24&lt;=TODAY()+90),'Inventaire'!$P24,"")</f>
        <v/>
      </c>
    </row>
    <row r="69">
      <c r="A69" s="14">
        <f>IF(AND('Inventaire'!$A25&lt;&gt;"",'Inventaire'!$O25&gt;=TODAY(),'Inventaire'!$O25&lt;=TODAY()+90),'Inventaire'!$A25,"")</f>
        <v/>
      </c>
      <c r="B69" s="26">
        <f>IF(AND('Inventaire'!$A25&lt;&gt;"",'Inventaire'!$O25&gt;=TODAY(),'Inventaire'!$O25&lt;=TODAY()+90),'Inventaire'!$E25,"")</f>
        <v/>
      </c>
      <c r="C69" s="26">
        <f>IF(AND('Inventaire'!$A25&lt;&gt;"",'Inventaire'!$O25&gt;=TODAY(),'Inventaire'!$O25&lt;=TODAY()+90),'Inventaire'!$G25,"")</f>
        <v/>
      </c>
      <c r="D69" s="35">
        <f>IF(AND('Inventaire'!$A25&lt;&gt;"",'Inventaire'!$O25&gt;=TODAY(),'Inventaire'!$O25&lt;=TODAY()+90),'Inventaire'!$O25,"")</f>
        <v/>
      </c>
      <c r="E69" s="14">
        <f>IF(AND('Inventaire'!$A25&lt;&gt;"",'Inventaire'!$O25&gt;=TODAY(),'Inventaire'!$O25&lt;=TODAY()+90),'Inventaire'!$P25,"")</f>
        <v/>
      </c>
    </row>
    <row r="70">
      <c r="A70" s="10">
        <f>IF(AND('Inventaire'!$A26&lt;&gt;"",'Inventaire'!$O26&gt;=TODAY(),'Inventaire'!$O26&lt;=TODAY()+90),'Inventaire'!$A26,"")</f>
        <v/>
      </c>
      <c r="B70" s="25">
        <f>IF(AND('Inventaire'!$A26&lt;&gt;"",'Inventaire'!$O26&gt;=TODAY(),'Inventaire'!$O26&lt;=TODAY()+90),'Inventaire'!$E26,"")</f>
        <v/>
      </c>
      <c r="C70" s="25">
        <f>IF(AND('Inventaire'!$A26&lt;&gt;"",'Inventaire'!$O26&gt;=TODAY(),'Inventaire'!$O26&lt;=TODAY()+90),'Inventaire'!$G26,"")</f>
        <v/>
      </c>
      <c r="D70" s="32">
        <f>IF(AND('Inventaire'!$A26&lt;&gt;"",'Inventaire'!$O26&gt;=TODAY(),'Inventaire'!$O26&lt;=TODAY()+90),'Inventaire'!$O26,"")</f>
        <v/>
      </c>
      <c r="E70" s="10">
        <f>IF(AND('Inventaire'!$A26&lt;&gt;"",'Inventaire'!$O26&gt;=TODAY(),'Inventaire'!$O26&lt;=TODAY()+90),'Inventaire'!$P26,"")</f>
        <v/>
      </c>
    </row>
    <row r="71">
      <c r="A71" s="14">
        <f>IF(AND('Inventaire'!$A27&lt;&gt;"",'Inventaire'!$O27&gt;=TODAY(),'Inventaire'!$O27&lt;=TODAY()+90),'Inventaire'!$A27,"")</f>
        <v/>
      </c>
      <c r="B71" s="26">
        <f>IF(AND('Inventaire'!$A27&lt;&gt;"",'Inventaire'!$O27&gt;=TODAY(),'Inventaire'!$O27&lt;=TODAY()+90),'Inventaire'!$E27,"")</f>
        <v/>
      </c>
      <c r="C71" s="26">
        <f>IF(AND('Inventaire'!$A27&lt;&gt;"",'Inventaire'!$O27&gt;=TODAY(),'Inventaire'!$O27&lt;=TODAY()+90),'Inventaire'!$G27,"")</f>
        <v/>
      </c>
      <c r="D71" s="35">
        <f>IF(AND('Inventaire'!$A27&lt;&gt;"",'Inventaire'!$O27&gt;=TODAY(),'Inventaire'!$O27&lt;=TODAY()+90),'Inventaire'!$O27,"")</f>
        <v/>
      </c>
      <c r="E71" s="14">
        <f>IF(AND('Inventaire'!$A27&lt;&gt;"",'Inventaire'!$O27&gt;=TODAY(),'Inventaire'!$O27&lt;=TODAY()+90),'Inventaire'!$P27,"")</f>
        <v/>
      </c>
    </row>
    <row r="72">
      <c r="A72" s="10">
        <f>IF(AND('Inventaire'!$A28&lt;&gt;"",'Inventaire'!$O28&gt;=TODAY(),'Inventaire'!$O28&lt;=TODAY()+90),'Inventaire'!$A28,"")</f>
        <v/>
      </c>
      <c r="B72" s="25">
        <f>IF(AND('Inventaire'!$A28&lt;&gt;"",'Inventaire'!$O28&gt;=TODAY(),'Inventaire'!$O28&lt;=TODAY()+90),'Inventaire'!$E28,"")</f>
        <v/>
      </c>
      <c r="C72" s="25">
        <f>IF(AND('Inventaire'!$A28&lt;&gt;"",'Inventaire'!$O28&gt;=TODAY(),'Inventaire'!$O28&lt;=TODAY()+90),'Inventaire'!$G28,"")</f>
        <v/>
      </c>
      <c r="D72" s="32">
        <f>IF(AND('Inventaire'!$A28&lt;&gt;"",'Inventaire'!$O28&gt;=TODAY(),'Inventaire'!$O28&lt;=TODAY()+90),'Inventaire'!$O28,"")</f>
        <v/>
      </c>
      <c r="E72" s="10">
        <f>IF(AND('Inventaire'!$A28&lt;&gt;"",'Inventaire'!$O28&gt;=TODAY(),'Inventaire'!$O28&lt;=TODAY()+90),'Inventaire'!$P28,"")</f>
        <v/>
      </c>
    </row>
    <row r="73">
      <c r="A73" s="14">
        <f>IF(AND('Inventaire'!$A29&lt;&gt;"",'Inventaire'!$O29&gt;=TODAY(),'Inventaire'!$O29&lt;=TODAY()+90),'Inventaire'!$A29,"")</f>
        <v/>
      </c>
      <c r="B73" s="26">
        <f>IF(AND('Inventaire'!$A29&lt;&gt;"",'Inventaire'!$O29&gt;=TODAY(),'Inventaire'!$O29&lt;=TODAY()+90),'Inventaire'!$E29,"")</f>
        <v/>
      </c>
      <c r="C73" s="26">
        <f>IF(AND('Inventaire'!$A29&lt;&gt;"",'Inventaire'!$O29&gt;=TODAY(),'Inventaire'!$O29&lt;=TODAY()+90),'Inventaire'!$G29,"")</f>
        <v/>
      </c>
      <c r="D73" s="35">
        <f>IF(AND('Inventaire'!$A29&lt;&gt;"",'Inventaire'!$O29&gt;=TODAY(),'Inventaire'!$O29&lt;=TODAY()+90),'Inventaire'!$O29,"")</f>
        <v/>
      </c>
      <c r="E73" s="14">
        <f>IF(AND('Inventaire'!$A29&lt;&gt;"",'Inventaire'!$O29&gt;=TODAY(),'Inventaire'!$O29&lt;=TODAY()+90),'Inventaire'!$P29,"")</f>
        <v/>
      </c>
    </row>
    <row r="74">
      <c r="A74" s="10">
        <f>IF(AND('Inventaire'!$A30&lt;&gt;"",'Inventaire'!$O30&gt;=TODAY(),'Inventaire'!$O30&lt;=TODAY()+90),'Inventaire'!$A30,"")</f>
        <v/>
      </c>
      <c r="B74" s="25">
        <f>IF(AND('Inventaire'!$A30&lt;&gt;"",'Inventaire'!$O30&gt;=TODAY(),'Inventaire'!$O30&lt;=TODAY()+90),'Inventaire'!$E30,"")</f>
        <v/>
      </c>
      <c r="C74" s="25">
        <f>IF(AND('Inventaire'!$A30&lt;&gt;"",'Inventaire'!$O30&gt;=TODAY(),'Inventaire'!$O30&lt;=TODAY()+90),'Inventaire'!$G30,"")</f>
        <v/>
      </c>
      <c r="D74" s="32">
        <f>IF(AND('Inventaire'!$A30&lt;&gt;"",'Inventaire'!$O30&gt;=TODAY(),'Inventaire'!$O30&lt;=TODAY()+90),'Inventaire'!$O30,"")</f>
        <v/>
      </c>
      <c r="E74" s="10">
        <f>IF(AND('Inventaire'!$A30&lt;&gt;"",'Inventaire'!$O30&gt;=TODAY(),'Inventaire'!$O30&lt;=TODAY()+90),'Inventaire'!$P30,"")</f>
        <v/>
      </c>
    </row>
    <row r="75">
      <c r="A75" s="14">
        <f>IF(AND('Inventaire'!$A31&lt;&gt;"",'Inventaire'!$O31&gt;=TODAY(),'Inventaire'!$O31&lt;=TODAY()+90),'Inventaire'!$A31,"")</f>
        <v/>
      </c>
      <c r="B75" s="26">
        <f>IF(AND('Inventaire'!$A31&lt;&gt;"",'Inventaire'!$O31&gt;=TODAY(),'Inventaire'!$O31&lt;=TODAY()+90),'Inventaire'!$E31,"")</f>
        <v/>
      </c>
      <c r="C75" s="26">
        <f>IF(AND('Inventaire'!$A31&lt;&gt;"",'Inventaire'!$O31&gt;=TODAY(),'Inventaire'!$O31&lt;=TODAY()+90),'Inventaire'!$G31,"")</f>
        <v/>
      </c>
      <c r="D75" s="35">
        <f>IF(AND('Inventaire'!$A31&lt;&gt;"",'Inventaire'!$O31&gt;=TODAY(),'Inventaire'!$O31&lt;=TODAY()+90),'Inventaire'!$O31,"")</f>
        <v/>
      </c>
      <c r="E75" s="14">
        <f>IF(AND('Inventaire'!$A31&lt;&gt;"",'Inventaire'!$O31&gt;=TODAY(),'Inventaire'!$O31&lt;=TODAY()+90),'Inventaire'!$P31,"")</f>
        <v/>
      </c>
    </row>
    <row r="76">
      <c r="A76" s="10">
        <f>IF(AND('Inventaire'!$A32&lt;&gt;"",'Inventaire'!$O32&gt;=TODAY(),'Inventaire'!$O32&lt;=TODAY()+90),'Inventaire'!$A32,"")</f>
        <v/>
      </c>
      <c r="B76" s="25">
        <f>IF(AND('Inventaire'!$A32&lt;&gt;"",'Inventaire'!$O32&gt;=TODAY(),'Inventaire'!$O32&lt;=TODAY()+90),'Inventaire'!$E32,"")</f>
        <v/>
      </c>
      <c r="C76" s="25">
        <f>IF(AND('Inventaire'!$A32&lt;&gt;"",'Inventaire'!$O32&gt;=TODAY(),'Inventaire'!$O32&lt;=TODAY()+90),'Inventaire'!$G32,"")</f>
        <v/>
      </c>
      <c r="D76" s="32">
        <f>IF(AND('Inventaire'!$A32&lt;&gt;"",'Inventaire'!$O32&gt;=TODAY(),'Inventaire'!$O32&lt;=TODAY()+90),'Inventaire'!$O32,"")</f>
        <v/>
      </c>
      <c r="E76" s="10">
        <f>IF(AND('Inventaire'!$A32&lt;&gt;"",'Inventaire'!$O32&gt;=TODAY(),'Inventaire'!$O32&lt;=TODAY()+90),'Inventaire'!$P32,"")</f>
        <v/>
      </c>
    </row>
    <row r="77">
      <c r="A77" s="14">
        <f>IF(AND('Inventaire'!$A33&lt;&gt;"",'Inventaire'!$O33&gt;=TODAY(),'Inventaire'!$O33&lt;=TODAY()+90),'Inventaire'!$A33,"")</f>
        <v/>
      </c>
      <c r="B77" s="26">
        <f>IF(AND('Inventaire'!$A33&lt;&gt;"",'Inventaire'!$O33&gt;=TODAY(),'Inventaire'!$O33&lt;=TODAY()+90),'Inventaire'!$E33,"")</f>
        <v/>
      </c>
      <c r="C77" s="26">
        <f>IF(AND('Inventaire'!$A33&lt;&gt;"",'Inventaire'!$O33&gt;=TODAY(),'Inventaire'!$O33&lt;=TODAY()+90),'Inventaire'!$G33,"")</f>
        <v/>
      </c>
      <c r="D77" s="35">
        <f>IF(AND('Inventaire'!$A33&lt;&gt;"",'Inventaire'!$O33&gt;=TODAY(),'Inventaire'!$O33&lt;=TODAY()+90),'Inventaire'!$O33,"")</f>
        <v/>
      </c>
      <c r="E77" s="14">
        <f>IF(AND('Inventaire'!$A33&lt;&gt;"",'Inventaire'!$O33&gt;=TODAY(),'Inventaire'!$O33&lt;=TODAY()+90),'Inventaire'!$P33,"")</f>
        <v/>
      </c>
    </row>
    <row r="78">
      <c r="A78" s="10">
        <f>IF(AND('Inventaire'!$A34&lt;&gt;"",'Inventaire'!$O34&gt;=TODAY(),'Inventaire'!$O34&lt;=TODAY()+90),'Inventaire'!$A34,"")</f>
        <v/>
      </c>
      <c r="B78" s="25">
        <f>IF(AND('Inventaire'!$A34&lt;&gt;"",'Inventaire'!$O34&gt;=TODAY(),'Inventaire'!$O34&lt;=TODAY()+90),'Inventaire'!$E34,"")</f>
        <v/>
      </c>
      <c r="C78" s="25">
        <f>IF(AND('Inventaire'!$A34&lt;&gt;"",'Inventaire'!$O34&gt;=TODAY(),'Inventaire'!$O34&lt;=TODAY()+90),'Inventaire'!$G34,"")</f>
        <v/>
      </c>
      <c r="D78" s="32">
        <f>IF(AND('Inventaire'!$A34&lt;&gt;"",'Inventaire'!$O34&gt;=TODAY(),'Inventaire'!$O34&lt;=TODAY()+90),'Inventaire'!$O34,"")</f>
        <v/>
      </c>
      <c r="E78" s="10">
        <f>IF(AND('Inventaire'!$A34&lt;&gt;"",'Inventaire'!$O34&gt;=TODAY(),'Inventaire'!$O34&lt;=TODAY()+90),'Inventaire'!$P34,"")</f>
        <v/>
      </c>
    </row>
    <row r="79">
      <c r="A79" s="14">
        <f>IF(AND('Inventaire'!$A35&lt;&gt;"",'Inventaire'!$O35&gt;=TODAY(),'Inventaire'!$O35&lt;=TODAY()+90),'Inventaire'!$A35,"")</f>
        <v/>
      </c>
      <c r="B79" s="26">
        <f>IF(AND('Inventaire'!$A35&lt;&gt;"",'Inventaire'!$O35&gt;=TODAY(),'Inventaire'!$O35&lt;=TODAY()+90),'Inventaire'!$E35,"")</f>
        <v/>
      </c>
      <c r="C79" s="26">
        <f>IF(AND('Inventaire'!$A35&lt;&gt;"",'Inventaire'!$O35&gt;=TODAY(),'Inventaire'!$O35&lt;=TODAY()+90),'Inventaire'!$G35,"")</f>
        <v/>
      </c>
      <c r="D79" s="35">
        <f>IF(AND('Inventaire'!$A35&lt;&gt;"",'Inventaire'!$O35&gt;=TODAY(),'Inventaire'!$O35&lt;=TODAY()+90),'Inventaire'!$O35,"")</f>
        <v/>
      </c>
      <c r="E79" s="14">
        <f>IF(AND('Inventaire'!$A35&lt;&gt;"",'Inventaire'!$O35&gt;=TODAY(),'Inventaire'!$O35&lt;=TODAY()+90),'Inventaire'!$P35,"")</f>
        <v/>
      </c>
    </row>
    <row r="80">
      <c r="A80" s="10">
        <f>IF(AND('Inventaire'!$A36&lt;&gt;"",'Inventaire'!$O36&gt;=TODAY(),'Inventaire'!$O36&lt;=TODAY()+90),'Inventaire'!$A36,"")</f>
        <v/>
      </c>
      <c r="B80" s="25">
        <f>IF(AND('Inventaire'!$A36&lt;&gt;"",'Inventaire'!$O36&gt;=TODAY(),'Inventaire'!$O36&lt;=TODAY()+90),'Inventaire'!$E36,"")</f>
        <v/>
      </c>
      <c r="C80" s="25">
        <f>IF(AND('Inventaire'!$A36&lt;&gt;"",'Inventaire'!$O36&gt;=TODAY(),'Inventaire'!$O36&lt;=TODAY()+90),'Inventaire'!$G36,"")</f>
        <v/>
      </c>
      <c r="D80" s="32">
        <f>IF(AND('Inventaire'!$A36&lt;&gt;"",'Inventaire'!$O36&gt;=TODAY(),'Inventaire'!$O36&lt;=TODAY()+90),'Inventaire'!$O36,"")</f>
        <v/>
      </c>
      <c r="E80" s="10">
        <f>IF(AND('Inventaire'!$A36&lt;&gt;"",'Inventaire'!$O36&gt;=TODAY(),'Inventaire'!$O36&lt;=TODAY()+90),'Inventaire'!$P36,"")</f>
        <v/>
      </c>
    </row>
    <row r="81">
      <c r="A81" s="14">
        <f>IF(AND('Inventaire'!$A37&lt;&gt;"",'Inventaire'!$O37&gt;=TODAY(),'Inventaire'!$O37&lt;=TODAY()+90),'Inventaire'!$A37,"")</f>
        <v/>
      </c>
      <c r="B81" s="26">
        <f>IF(AND('Inventaire'!$A37&lt;&gt;"",'Inventaire'!$O37&gt;=TODAY(),'Inventaire'!$O37&lt;=TODAY()+90),'Inventaire'!$E37,"")</f>
        <v/>
      </c>
      <c r="C81" s="26">
        <f>IF(AND('Inventaire'!$A37&lt;&gt;"",'Inventaire'!$O37&gt;=TODAY(),'Inventaire'!$O37&lt;=TODAY()+90),'Inventaire'!$G37,"")</f>
        <v/>
      </c>
      <c r="D81" s="35">
        <f>IF(AND('Inventaire'!$A37&lt;&gt;"",'Inventaire'!$O37&gt;=TODAY(),'Inventaire'!$O37&lt;=TODAY()+90),'Inventaire'!$O37,"")</f>
        <v/>
      </c>
      <c r="E81" s="14">
        <f>IF(AND('Inventaire'!$A37&lt;&gt;"",'Inventaire'!$O37&gt;=TODAY(),'Inventaire'!$O37&lt;=TODAY()+90),'Inventaire'!$P37,"")</f>
        <v/>
      </c>
    </row>
    <row r="82">
      <c r="A82" s="10">
        <f>IF(AND('Inventaire'!$A38&lt;&gt;"",'Inventaire'!$O38&gt;=TODAY(),'Inventaire'!$O38&lt;=TODAY()+90),'Inventaire'!$A38,"")</f>
        <v/>
      </c>
      <c r="B82" s="25">
        <f>IF(AND('Inventaire'!$A38&lt;&gt;"",'Inventaire'!$O38&gt;=TODAY(),'Inventaire'!$O38&lt;=TODAY()+90),'Inventaire'!$E38,"")</f>
        <v/>
      </c>
      <c r="C82" s="25">
        <f>IF(AND('Inventaire'!$A38&lt;&gt;"",'Inventaire'!$O38&gt;=TODAY(),'Inventaire'!$O38&lt;=TODAY()+90),'Inventaire'!$G38,"")</f>
        <v/>
      </c>
      <c r="D82" s="32">
        <f>IF(AND('Inventaire'!$A38&lt;&gt;"",'Inventaire'!$O38&gt;=TODAY(),'Inventaire'!$O38&lt;=TODAY()+90),'Inventaire'!$O38,"")</f>
        <v/>
      </c>
      <c r="E82" s="10">
        <f>IF(AND('Inventaire'!$A38&lt;&gt;"",'Inventaire'!$O38&gt;=TODAY(),'Inventaire'!$O38&lt;=TODAY()+90),'Inventaire'!$P38,"")</f>
        <v/>
      </c>
    </row>
    <row r="83">
      <c r="A83" s="14">
        <f>IF(AND('Inventaire'!$A39&lt;&gt;"",'Inventaire'!$O39&gt;=TODAY(),'Inventaire'!$O39&lt;=TODAY()+90),'Inventaire'!$A39,"")</f>
        <v/>
      </c>
      <c r="B83" s="26">
        <f>IF(AND('Inventaire'!$A39&lt;&gt;"",'Inventaire'!$O39&gt;=TODAY(),'Inventaire'!$O39&lt;=TODAY()+90),'Inventaire'!$E39,"")</f>
        <v/>
      </c>
      <c r="C83" s="26">
        <f>IF(AND('Inventaire'!$A39&lt;&gt;"",'Inventaire'!$O39&gt;=TODAY(),'Inventaire'!$O39&lt;=TODAY()+90),'Inventaire'!$G39,"")</f>
        <v/>
      </c>
      <c r="D83" s="35">
        <f>IF(AND('Inventaire'!$A39&lt;&gt;"",'Inventaire'!$O39&gt;=TODAY(),'Inventaire'!$O39&lt;=TODAY()+90),'Inventaire'!$O39,"")</f>
        <v/>
      </c>
      <c r="E83" s="14">
        <f>IF(AND('Inventaire'!$A39&lt;&gt;"",'Inventaire'!$O39&gt;=TODAY(),'Inventaire'!$O39&lt;=TODAY()+90),'Inventaire'!$P39,"")</f>
        <v/>
      </c>
    </row>
    <row r="84">
      <c r="A84" s="10">
        <f>IF(AND('Inventaire'!$A40&lt;&gt;"",'Inventaire'!$O40&gt;=TODAY(),'Inventaire'!$O40&lt;=TODAY()+90),'Inventaire'!$A40,"")</f>
        <v/>
      </c>
      <c r="B84" s="25">
        <f>IF(AND('Inventaire'!$A40&lt;&gt;"",'Inventaire'!$O40&gt;=TODAY(),'Inventaire'!$O40&lt;=TODAY()+90),'Inventaire'!$E40,"")</f>
        <v/>
      </c>
      <c r="C84" s="25">
        <f>IF(AND('Inventaire'!$A40&lt;&gt;"",'Inventaire'!$O40&gt;=TODAY(),'Inventaire'!$O40&lt;=TODAY()+90),'Inventaire'!$G40,"")</f>
        <v/>
      </c>
      <c r="D84" s="32">
        <f>IF(AND('Inventaire'!$A40&lt;&gt;"",'Inventaire'!$O40&gt;=TODAY(),'Inventaire'!$O40&lt;=TODAY()+90),'Inventaire'!$O40,"")</f>
        <v/>
      </c>
      <c r="E84" s="10">
        <f>IF(AND('Inventaire'!$A40&lt;&gt;"",'Inventaire'!$O40&gt;=TODAY(),'Inventaire'!$O40&lt;=TODAY()+90),'Inventaire'!$P40,"")</f>
        <v/>
      </c>
    </row>
    <row r="85">
      <c r="A85" s="14">
        <f>IF(AND('Inventaire'!$A41&lt;&gt;"",'Inventaire'!$O41&gt;=TODAY(),'Inventaire'!$O41&lt;=TODAY()+90),'Inventaire'!$A41,"")</f>
        <v/>
      </c>
      <c r="B85" s="26">
        <f>IF(AND('Inventaire'!$A41&lt;&gt;"",'Inventaire'!$O41&gt;=TODAY(),'Inventaire'!$O41&lt;=TODAY()+90),'Inventaire'!$E41,"")</f>
        <v/>
      </c>
      <c r="C85" s="26">
        <f>IF(AND('Inventaire'!$A41&lt;&gt;"",'Inventaire'!$O41&gt;=TODAY(),'Inventaire'!$O41&lt;=TODAY()+90),'Inventaire'!$G41,"")</f>
        <v/>
      </c>
      <c r="D85" s="35">
        <f>IF(AND('Inventaire'!$A41&lt;&gt;"",'Inventaire'!$O41&gt;=TODAY(),'Inventaire'!$O41&lt;=TODAY()+90),'Inventaire'!$O41,"")</f>
        <v/>
      </c>
      <c r="E85" s="14">
        <f>IF(AND('Inventaire'!$A41&lt;&gt;"",'Inventaire'!$O41&gt;=TODAY(),'Inventaire'!$O41&lt;=TODAY()+90),'Inventaire'!$P41,"")</f>
        <v/>
      </c>
    </row>
    <row r="86">
      <c r="A86" s="10">
        <f>IF(AND('Inventaire'!$A42&lt;&gt;"",'Inventaire'!$O42&gt;=TODAY(),'Inventaire'!$O42&lt;=TODAY()+90),'Inventaire'!$A42,"")</f>
        <v/>
      </c>
      <c r="B86" s="25">
        <f>IF(AND('Inventaire'!$A42&lt;&gt;"",'Inventaire'!$O42&gt;=TODAY(),'Inventaire'!$O42&lt;=TODAY()+90),'Inventaire'!$E42,"")</f>
        <v/>
      </c>
      <c r="C86" s="25">
        <f>IF(AND('Inventaire'!$A42&lt;&gt;"",'Inventaire'!$O42&gt;=TODAY(),'Inventaire'!$O42&lt;=TODAY()+90),'Inventaire'!$G42,"")</f>
        <v/>
      </c>
      <c r="D86" s="32">
        <f>IF(AND('Inventaire'!$A42&lt;&gt;"",'Inventaire'!$O42&gt;=TODAY(),'Inventaire'!$O42&lt;=TODAY()+90),'Inventaire'!$O42,"")</f>
        <v/>
      </c>
      <c r="E86" s="10">
        <f>IF(AND('Inventaire'!$A42&lt;&gt;"",'Inventaire'!$O42&gt;=TODAY(),'Inventaire'!$O42&lt;=TODAY()+90),'Inventaire'!$P42,"")</f>
        <v/>
      </c>
    </row>
    <row r="87">
      <c r="A87" s="14">
        <f>IF(AND('Inventaire'!$A43&lt;&gt;"",'Inventaire'!$O43&gt;=TODAY(),'Inventaire'!$O43&lt;=TODAY()+90),'Inventaire'!$A43,"")</f>
        <v/>
      </c>
      <c r="B87" s="26">
        <f>IF(AND('Inventaire'!$A43&lt;&gt;"",'Inventaire'!$O43&gt;=TODAY(),'Inventaire'!$O43&lt;=TODAY()+90),'Inventaire'!$E43,"")</f>
        <v/>
      </c>
      <c r="C87" s="26">
        <f>IF(AND('Inventaire'!$A43&lt;&gt;"",'Inventaire'!$O43&gt;=TODAY(),'Inventaire'!$O43&lt;=TODAY()+90),'Inventaire'!$G43,"")</f>
        <v/>
      </c>
      <c r="D87" s="35">
        <f>IF(AND('Inventaire'!$A43&lt;&gt;"",'Inventaire'!$O43&gt;=TODAY(),'Inventaire'!$O43&lt;=TODAY()+90),'Inventaire'!$O43,"")</f>
        <v/>
      </c>
      <c r="E87" s="14">
        <f>IF(AND('Inventaire'!$A43&lt;&gt;"",'Inventaire'!$O43&gt;=TODAY(),'Inventaire'!$O43&lt;=TODAY()+90),'Inventaire'!$P43,"")</f>
        <v/>
      </c>
    </row>
    <row r="88">
      <c r="A88" s="10">
        <f>IF(AND('Inventaire'!$A44&lt;&gt;"",'Inventaire'!$O44&gt;=TODAY(),'Inventaire'!$O44&lt;=TODAY()+90),'Inventaire'!$A44,"")</f>
        <v/>
      </c>
      <c r="B88" s="25">
        <f>IF(AND('Inventaire'!$A44&lt;&gt;"",'Inventaire'!$O44&gt;=TODAY(),'Inventaire'!$O44&lt;=TODAY()+90),'Inventaire'!$E44,"")</f>
        <v/>
      </c>
      <c r="C88" s="25">
        <f>IF(AND('Inventaire'!$A44&lt;&gt;"",'Inventaire'!$O44&gt;=TODAY(),'Inventaire'!$O44&lt;=TODAY()+90),'Inventaire'!$G44,"")</f>
        <v/>
      </c>
      <c r="D88" s="32">
        <f>IF(AND('Inventaire'!$A44&lt;&gt;"",'Inventaire'!$O44&gt;=TODAY(),'Inventaire'!$O44&lt;=TODAY()+90),'Inventaire'!$O44,"")</f>
        <v/>
      </c>
      <c r="E88" s="10">
        <f>IF(AND('Inventaire'!$A44&lt;&gt;"",'Inventaire'!$O44&gt;=TODAY(),'Inventaire'!$O44&lt;=TODAY()+90),'Inventaire'!$P44,"")</f>
        <v/>
      </c>
    </row>
    <row r="89">
      <c r="A89" s="14">
        <f>IF(AND('Inventaire'!$A45&lt;&gt;"",'Inventaire'!$O45&gt;=TODAY(),'Inventaire'!$O45&lt;=TODAY()+90),'Inventaire'!$A45,"")</f>
        <v/>
      </c>
      <c r="B89" s="26">
        <f>IF(AND('Inventaire'!$A45&lt;&gt;"",'Inventaire'!$O45&gt;=TODAY(),'Inventaire'!$O45&lt;=TODAY()+90),'Inventaire'!$E45,"")</f>
        <v/>
      </c>
      <c r="C89" s="26">
        <f>IF(AND('Inventaire'!$A45&lt;&gt;"",'Inventaire'!$O45&gt;=TODAY(),'Inventaire'!$O45&lt;=TODAY()+90),'Inventaire'!$G45,"")</f>
        <v/>
      </c>
      <c r="D89" s="35">
        <f>IF(AND('Inventaire'!$A45&lt;&gt;"",'Inventaire'!$O45&gt;=TODAY(),'Inventaire'!$O45&lt;=TODAY()+90),'Inventaire'!$O45,"")</f>
        <v/>
      </c>
      <c r="E89" s="14">
        <f>IF(AND('Inventaire'!$A45&lt;&gt;"",'Inventaire'!$O45&gt;=TODAY(),'Inventaire'!$O45&lt;=TODAY()+90),'Inventaire'!$P45,"")</f>
        <v/>
      </c>
    </row>
    <row r="90">
      <c r="A90" s="10">
        <f>IF(AND('Inventaire'!$A46&lt;&gt;"",'Inventaire'!$O46&gt;=TODAY(),'Inventaire'!$O46&lt;=TODAY()+90),'Inventaire'!$A46,"")</f>
        <v/>
      </c>
      <c r="B90" s="25">
        <f>IF(AND('Inventaire'!$A46&lt;&gt;"",'Inventaire'!$O46&gt;=TODAY(),'Inventaire'!$O46&lt;=TODAY()+90),'Inventaire'!$E46,"")</f>
        <v/>
      </c>
      <c r="C90" s="25">
        <f>IF(AND('Inventaire'!$A46&lt;&gt;"",'Inventaire'!$O46&gt;=TODAY(),'Inventaire'!$O46&lt;=TODAY()+90),'Inventaire'!$G46,"")</f>
        <v/>
      </c>
      <c r="D90" s="32">
        <f>IF(AND('Inventaire'!$A46&lt;&gt;"",'Inventaire'!$O46&gt;=TODAY(),'Inventaire'!$O46&lt;=TODAY()+90),'Inventaire'!$O46,"")</f>
        <v/>
      </c>
      <c r="E90" s="10">
        <f>IF(AND('Inventaire'!$A46&lt;&gt;"",'Inventaire'!$O46&gt;=TODAY(),'Inventaire'!$O46&lt;=TODAY()+90),'Inventaire'!$P46,"")</f>
        <v/>
      </c>
    </row>
    <row r="91">
      <c r="A91" s="14">
        <f>IF(AND('Inventaire'!$A47&lt;&gt;"",'Inventaire'!$O47&gt;=TODAY(),'Inventaire'!$O47&lt;=TODAY()+90),'Inventaire'!$A47,"")</f>
        <v/>
      </c>
      <c r="B91" s="26">
        <f>IF(AND('Inventaire'!$A47&lt;&gt;"",'Inventaire'!$O47&gt;=TODAY(),'Inventaire'!$O47&lt;=TODAY()+90),'Inventaire'!$E47,"")</f>
        <v/>
      </c>
      <c r="C91" s="26">
        <f>IF(AND('Inventaire'!$A47&lt;&gt;"",'Inventaire'!$O47&gt;=TODAY(),'Inventaire'!$O47&lt;=TODAY()+90),'Inventaire'!$G47,"")</f>
        <v/>
      </c>
      <c r="D91" s="35">
        <f>IF(AND('Inventaire'!$A47&lt;&gt;"",'Inventaire'!$O47&gt;=TODAY(),'Inventaire'!$O47&lt;=TODAY()+90),'Inventaire'!$O47,"")</f>
        <v/>
      </c>
      <c r="E91" s="14">
        <f>IF(AND('Inventaire'!$A47&lt;&gt;"",'Inventaire'!$O47&gt;=TODAY(),'Inventaire'!$O47&lt;=TODAY()+90),'Inventaire'!$P47,"")</f>
        <v/>
      </c>
    </row>
    <row r="92">
      <c r="A92" s="10">
        <f>IF(AND('Inventaire'!$A48&lt;&gt;"",'Inventaire'!$O48&gt;=TODAY(),'Inventaire'!$O48&lt;=TODAY()+90),'Inventaire'!$A48,"")</f>
        <v/>
      </c>
      <c r="B92" s="25">
        <f>IF(AND('Inventaire'!$A48&lt;&gt;"",'Inventaire'!$O48&gt;=TODAY(),'Inventaire'!$O48&lt;=TODAY()+90),'Inventaire'!$E48,"")</f>
        <v/>
      </c>
      <c r="C92" s="25">
        <f>IF(AND('Inventaire'!$A48&lt;&gt;"",'Inventaire'!$O48&gt;=TODAY(),'Inventaire'!$O48&lt;=TODAY()+90),'Inventaire'!$G48,"")</f>
        <v/>
      </c>
      <c r="D92" s="32">
        <f>IF(AND('Inventaire'!$A48&lt;&gt;"",'Inventaire'!$O48&gt;=TODAY(),'Inventaire'!$O48&lt;=TODAY()+90),'Inventaire'!$O48,"")</f>
        <v/>
      </c>
      <c r="E92" s="10">
        <f>IF(AND('Inventaire'!$A48&lt;&gt;"",'Inventaire'!$O48&gt;=TODAY(),'Inventaire'!$O48&lt;=TODAY()+90),'Inventaire'!$P48,"")</f>
        <v/>
      </c>
    </row>
    <row r="93">
      <c r="A93" s="14">
        <f>IF(AND('Inventaire'!$A49&lt;&gt;"",'Inventaire'!$O49&gt;=TODAY(),'Inventaire'!$O49&lt;=TODAY()+90),'Inventaire'!$A49,"")</f>
        <v/>
      </c>
      <c r="B93" s="26">
        <f>IF(AND('Inventaire'!$A49&lt;&gt;"",'Inventaire'!$O49&gt;=TODAY(),'Inventaire'!$O49&lt;=TODAY()+90),'Inventaire'!$E49,"")</f>
        <v/>
      </c>
      <c r="C93" s="26">
        <f>IF(AND('Inventaire'!$A49&lt;&gt;"",'Inventaire'!$O49&gt;=TODAY(),'Inventaire'!$O49&lt;=TODAY()+90),'Inventaire'!$G49,"")</f>
        <v/>
      </c>
      <c r="D93" s="35">
        <f>IF(AND('Inventaire'!$A49&lt;&gt;"",'Inventaire'!$O49&gt;=TODAY(),'Inventaire'!$O49&lt;=TODAY()+90),'Inventaire'!$O49,"")</f>
        <v/>
      </c>
      <c r="E93" s="14">
        <f>IF(AND('Inventaire'!$A49&lt;&gt;"",'Inventaire'!$O49&gt;=TODAY(),'Inventaire'!$O49&lt;=TODAY()+90),'Inventaire'!$P49,"")</f>
        <v/>
      </c>
    </row>
    <row r="94">
      <c r="A94" s="10">
        <f>IF(AND('Inventaire'!$A50&lt;&gt;"",'Inventaire'!$O50&gt;=TODAY(),'Inventaire'!$O50&lt;=TODAY()+90),'Inventaire'!$A50,"")</f>
        <v/>
      </c>
      <c r="B94" s="25">
        <f>IF(AND('Inventaire'!$A50&lt;&gt;"",'Inventaire'!$O50&gt;=TODAY(),'Inventaire'!$O50&lt;=TODAY()+90),'Inventaire'!$E50,"")</f>
        <v/>
      </c>
      <c r="C94" s="25">
        <f>IF(AND('Inventaire'!$A50&lt;&gt;"",'Inventaire'!$O50&gt;=TODAY(),'Inventaire'!$O50&lt;=TODAY()+90),'Inventaire'!$G50,"")</f>
        <v/>
      </c>
      <c r="D94" s="32">
        <f>IF(AND('Inventaire'!$A50&lt;&gt;"",'Inventaire'!$O50&gt;=TODAY(),'Inventaire'!$O50&lt;=TODAY()+90),'Inventaire'!$O50,"")</f>
        <v/>
      </c>
      <c r="E94" s="10">
        <f>IF(AND('Inventaire'!$A50&lt;&gt;"",'Inventaire'!$O50&gt;=TODAY(),'Inventaire'!$O50&lt;=TODAY()+90),'Inventaire'!$P50,"")</f>
        <v/>
      </c>
    </row>
    <row r="95">
      <c r="A95" s="14">
        <f>IF(AND('Inventaire'!$A51&lt;&gt;"",'Inventaire'!$O51&gt;=TODAY(),'Inventaire'!$O51&lt;=TODAY()+90),'Inventaire'!$A51,"")</f>
        <v/>
      </c>
      <c r="B95" s="26">
        <f>IF(AND('Inventaire'!$A51&lt;&gt;"",'Inventaire'!$O51&gt;=TODAY(),'Inventaire'!$O51&lt;=TODAY()+90),'Inventaire'!$E51,"")</f>
        <v/>
      </c>
      <c r="C95" s="26">
        <f>IF(AND('Inventaire'!$A51&lt;&gt;"",'Inventaire'!$O51&gt;=TODAY(),'Inventaire'!$O51&lt;=TODAY()+90),'Inventaire'!$G51,"")</f>
        <v/>
      </c>
      <c r="D95" s="35">
        <f>IF(AND('Inventaire'!$A51&lt;&gt;"",'Inventaire'!$O51&gt;=TODAY(),'Inventaire'!$O51&lt;=TODAY()+90),'Inventaire'!$O51,"")</f>
        <v/>
      </c>
      <c r="E95" s="14">
        <f>IF(AND('Inventaire'!$A51&lt;&gt;"",'Inventaire'!$O51&gt;=TODAY(),'Inventaire'!$O51&lt;=TODAY()+90),'Inventaire'!$P51,"")</f>
        <v/>
      </c>
    </row>
    <row r="96">
      <c r="A96" s="10">
        <f>IF(AND('Inventaire'!$A52&lt;&gt;"",'Inventaire'!$O52&gt;=TODAY(),'Inventaire'!$O52&lt;=TODAY()+90),'Inventaire'!$A52,"")</f>
        <v/>
      </c>
      <c r="B96" s="25">
        <f>IF(AND('Inventaire'!$A52&lt;&gt;"",'Inventaire'!$O52&gt;=TODAY(),'Inventaire'!$O52&lt;=TODAY()+90),'Inventaire'!$E52,"")</f>
        <v/>
      </c>
      <c r="C96" s="25">
        <f>IF(AND('Inventaire'!$A52&lt;&gt;"",'Inventaire'!$O52&gt;=TODAY(),'Inventaire'!$O52&lt;=TODAY()+90),'Inventaire'!$G52,"")</f>
        <v/>
      </c>
      <c r="D96" s="32">
        <f>IF(AND('Inventaire'!$A52&lt;&gt;"",'Inventaire'!$O52&gt;=TODAY(),'Inventaire'!$O52&lt;=TODAY()+90),'Inventaire'!$O52,"")</f>
        <v/>
      </c>
      <c r="E96" s="10">
        <f>IF(AND('Inventaire'!$A52&lt;&gt;"",'Inventaire'!$O52&gt;=TODAY(),'Inventaire'!$O52&lt;=TODAY()+90),'Inventaire'!$P52,"")</f>
        <v/>
      </c>
    </row>
    <row r="97">
      <c r="A97" s="14">
        <f>IF(AND('Inventaire'!$A53&lt;&gt;"",'Inventaire'!$O53&gt;=TODAY(),'Inventaire'!$O53&lt;=TODAY()+90),'Inventaire'!$A53,"")</f>
        <v/>
      </c>
      <c r="B97" s="26">
        <f>IF(AND('Inventaire'!$A53&lt;&gt;"",'Inventaire'!$O53&gt;=TODAY(),'Inventaire'!$O53&lt;=TODAY()+90),'Inventaire'!$E53,"")</f>
        <v/>
      </c>
      <c r="C97" s="26">
        <f>IF(AND('Inventaire'!$A53&lt;&gt;"",'Inventaire'!$O53&gt;=TODAY(),'Inventaire'!$O53&lt;=TODAY()+90),'Inventaire'!$G53,"")</f>
        <v/>
      </c>
      <c r="D97" s="35">
        <f>IF(AND('Inventaire'!$A53&lt;&gt;"",'Inventaire'!$O53&gt;=TODAY(),'Inventaire'!$O53&lt;=TODAY()+90),'Inventaire'!$O53,"")</f>
        <v/>
      </c>
      <c r="E97" s="14">
        <f>IF(AND('Inventaire'!$A53&lt;&gt;"",'Inventaire'!$O53&gt;=TODAY(),'Inventaire'!$O53&lt;=TODAY()+90),'Inventaire'!$P53,"")</f>
        <v/>
      </c>
    </row>
    <row r="98">
      <c r="A98" s="10">
        <f>IF(AND('Inventaire'!$A54&lt;&gt;"",'Inventaire'!$O54&gt;=TODAY(),'Inventaire'!$O54&lt;=TODAY()+90),'Inventaire'!$A54,"")</f>
        <v/>
      </c>
      <c r="B98" s="25">
        <f>IF(AND('Inventaire'!$A54&lt;&gt;"",'Inventaire'!$O54&gt;=TODAY(),'Inventaire'!$O54&lt;=TODAY()+90),'Inventaire'!$E54,"")</f>
        <v/>
      </c>
      <c r="C98" s="25">
        <f>IF(AND('Inventaire'!$A54&lt;&gt;"",'Inventaire'!$O54&gt;=TODAY(),'Inventaire'!$O54&lt;=TODAY()+90),'Inventaire'!$G54,"")</f>
        <v/>
      </c>
      <c r="D98" s="32">
        <f>IF(AND('Inventaire'!$A54&lt;&gt;"",'Inventaire'!$O54&gt;=TODAY(),'Inventaire'!$O54&lt;=TODAY()+90),'Inventaire'!$O54,"")</f>
        <v/>
      </c>
      <c r="E98" s="10">
        <f>IF(AND('Inventaire'!$A54&lt;&gt;"",'Inventaire'!$O54&gt;=TODAY(),'Inventaire'!$O54&lt;=TODAY()+90),'Inventaire'!$P54,"")</f>
        <v/>
      </c>
    </row>
    <row r="99">
      <c r="A99" s="14">
        <f>IF(AND('Inventaire'!$A55&lt;&gt;"",'Inventaire'!$O55&gt;=TODAY(),'Inventaire'!$O55&lt;=TODAY()+90),'Inventaire'!$A55,"")</f>
        <v/>
      </c>
      <c r="B99" s="26">
        <f>IF(AND('Inventaire'!$A55&lt;&gt;"",'Inventaire'!$O55&gt;=TODAY(),'Inventaire'!$O55&lt;=TODAY()+90),'Inventaire'!$E55,"")</f>
        <v/>
      </c>
      <c r="C99" s="26">
        <f>IF(AND('Inventaire'!$A55&lt;&gt;"",'Inventaire'!$O55&gt;=TODAY(),'Inventaire'!$O55&lt;=TODAY()+90),'Inventaire'!$G55,"")</f>
        <v/>
      </c>
      <c r="D99" s="35">
        <f>IF(AND('Inventaire'!$A55&lt;&gt;"",'Inventaire'!$O55&gt;=TODAY(),'Inventaire'!$O55&lt;=TODAY()+90),'Inventaire'!$O55,"")</f>
        <v/>
      </c>
      <c r="E99" s="14">
        <f>IF(AND('Inventaire'!$A55&lt;&gt;"",'Inventaire'!$O55&gt;=TODAY(),'Inventaire'!$O55&lt;=TODAY()+90),'Inventaire'!$P55,"")</f>
        <v/>
      </c>
    </row>
    <row r="100">
      <c r="A100" s="10">
        <f>IF(AND('Inventaire'!$A56&lt;&gt;"",'Inventaire'!$O56&gt;=TODAY(),'Inventaire'!$O56&lt;=TODAY()+90),'Inventaire'!$A56,"")</f>
        <v/>
      </c>
      <c r="B100" s="25">
        <f>IF(AND('Inventaire'!$A56&lt;&gt;"",'Inventaire'!$O56&gt;=TODAY(),'Inventaire'!$O56&lt;=TODAY()+90),'Inventaire'!$E56,"")</f>
        <v/>
      </c>
      <c r="C100" s="25">
        <f>IF(AND('Inventaire'!$A56&lt;&gt;"",'Inventaire'!$O56&gt;=TODAY(),'Inventaire'!$O56&lt;=TODAY()+90),'Inventaire'!$G56,"")</f>
        <v/>
      </c>
      <c r="D100" s="32">
        <f>IF(AND('Inventaire'!$A56&lt;&gt;"",'Inventaire'!$O56&gt;=TODAY(),'Inventaire'!$O56&lt;=TODAY()+90),'Inventaire'!$O56,"")</f>
        <v/>
      </c>
      <c r="E100" s="10">
        <f>IF(AND('Inventaire'!$A56&lt;&gt;"",'Inventaire'!$O56&gt;=TODAY(),'Inventaire'!$O56&lt;=TODAY()+90),'Inventaire'!$P56,"")</f>
        <v/>
      </c>
    </row>
    <row r="101">
      <c r="A101" s="14">
        <f>IF(AND('Inventaire'!$A57&lt;&gt;"",'Inventaire'!$O57&gt;=TODAY(),'Inventaire'!$O57&lt;=TODAY()+90),'Inventaire'!$A57,"")</f>
        <v/>
      </c>
      <c r="B101" s="26">
        <f>IF(AND('Inventaire'!$A57&lt;&gt;"",'Inventaire'!$O57&gt;=TODAY(),'Inventaire'!$O57&lt;=TODAY()+90),'Inventaire'!$E57,"")</f>
        <v/>
      </c>
      <c r="C101" s="26">
        <f>IF(AND('Inventaire'!$A57&lt;&gt;"",'Inventaire'!$O57&gt;=TODAY(),'Inventaire'!$O57&lt;=TODAY()+90),'Inventaire'!$G57,"")</f>
        <v/>
      </c>
      <c r="D101" s="35">
        <f>IF(AND('Inventaire'!$A57&lt;&gt;"",'Inventaire'!$O57&gt;=TODAY(),'Inventaire'!$O57&lt;=TODAY()+90),'Inventaire'!$O57,"")</f>
        <v/>
      </c>
      <c r="E101" s="14">
        <f>IF(AND('Inventaire'!$A57&lt;&gt;"",'Inventaire'!$O57&gt;=TODAY(),'Inventaire'!$O57&lt;=TODAY()+90),'Inventaire'!$P57,"")</f>
        <v/>
      </c>
    </row>
    <row r="102">
      <c r="A102" s="10">
        <f>IF(AND('Inventaire'!$A58&lt;&gt;"",'Inventaire'!$O58&gt;=TODAY(),'Inventaire'!$O58&lt;=TODAY()+90),'Inventaire'!$A58,"")</f>
        <v/>
      </c>
      <c r="B102" s="25">
        <f>IF(AND('Inventaire'!$A58&lt;&gt;"",'Inventaire'!$O58&gt;=TODAY(),'Inventaire'!$O58&lt;=TODAY()+90),'Inventaire'!$E58,"")</f>
        <v/>
      </c>
      <c r="C102" s="25">
        <f>IF(AND('Inventaire'!$A58&lt;&gt;"",'Inventaire'!$O58&gt;=TODAY(),'Inventaire'!$O58&lt;=TODAY()+90),'Inventaire'!$G58,"")</f>
        <v/>
      </c>
      <c r="D102" s="32">
        <f>IF(AND('Inventaire'!$A58&lt;&gt;"",'Inventaire'!$O58&gt;=TODAY(),'Inventaire'!$O58&lt;=TODAY()+90),'Inventaire'!$O58,"")</f>
        <v/>
      </c>
      <c r="E102" s="10">
        <f>IF(AND('Inventaire'!$A58&lt;&gt;"",'Inventaire'!$O58&gt;=TODAY(),'Inventaire'!$O58&lt;=TODAY()+90),'Inventaire'!$P58,"")</f>
        <v/>
      </c>
    </row>
    <row r="103">
      <c r="A103" s="14">
        <f>IF(AND('Inventaire'!$A59&lt;&gt;"",'Inventaire'!$O59&gt;=TODAY(),'Inventaire'!$O59&lt;=TODAY()+90),'Inventaire'!$A59,"")</f>
        <v/>
      </c>
      <c r="B103" s="26">
        <f>IF(AND('Inventaire'!$A59&lt;&gt;"",'Inventaire'!$O59&gt;=TODAY(),'Inventaire'!$O59&lt;=TODAY()+90),'Inventaire'!$E59,"")</f>
        <v/>
      </c>
      <c r="C103" s="26">
        <f>IF(AND('Inventaire'!$A59&lt;&gt;"",'Inventaire'!$O59&gt;=TODAY(),'Inventaire'!$O59&lt;=TODAY()+90),'Inventaire'!$G59,"")</f>
        <v/>
      </c>
      <c r="D103" s="35">
        <f>IF(AND('Inventaire'!$A59&lt;&gt;"",'Inventaire'!$O59&gt;=TODAY(),'Inventaire'!$O59&lt;=TODAY()+90),'Inventaire'!$O59,"")</f>
        <v/>
      </c>
      <c r="E103" s="14">
        <f>IF(AND('Inventaire'!$A59&lt;&gt;"",'Inventaire'!$O59&gt;=TODAY(),'Inventaire'!$O59&lt;=TODAY()+90),'Inventaire'!$P59,"")</f>
        <v/>
      </c>
    </row>
    <row r="104">
      <c r="A104" s="10">
        <f>IF(AND('Inventaire'!$A60&lt;&gt;"",'Inventaire'!$O60&gt;=TODAY(),'Inventaire'!$O60&lt;=TODAY()+90),'Inventaire'!$A60,"")</f>
        <v/>
      </c>
      <c r="B104" s="25">
        <f>IF(AND('Inventaire'!$A60&lt;&gt;"",'Inventaire'!$O60&gt;=TODAY(),'Inventaire'!$O60&lt;=TODAY()+90),'Inventaire'!$E60,"")</f>
        <v/>
      </c>
      <c r="C104" s="25">
        <f>IF(AND('Inventaire'!$A60&lt;&gt;"",'Inventaire'!$O60&gt;=TODAY(),'Inventaire'!$O60&lt;=TODAY()+90),'Inventaire'!$G60,"")</f>
        <v/>
      </c>
      <c r="D104" s="32">
        <f>IF(AND('Inventaire'!$A60&lt;&gt;"",'Inventaire'!$O60&gt;=TODAY(),'Inventaire'!$O60&lt;=TODAY()+90),'Inventaire'!$O60,"")</f>
        <v/>
      </c>
      <c r="E104" s="10">
        <f>IF(AND('Inventaire'!$A60&lt;&gt;"",'Inventaire'!$O60&gt;=TODAY(),'Inventaire'!$O60&lt;=TODAY()+90),'Inventaire'!$P60,"")</f>
        <v/>
      </c>
    </row>
    <row r="105">
      <c r="A105" s="14">
        <f>IF(AND('Inventaire'!$A61&lt;&gt;"",'Inventaire'!$O61&gt;=TODAY(),'Inventaire'!$O61&lt;=TODAY()+90),'Inventaire'!$A61,"")</f>
        <v/>
      </c>
      <c r="B105" s="26">
        <f>IF(AND('Inventaire'!$A61&lt;&gt;"",'Inventaire'!$O61&gt;=TODAY(),'Inventaire'!$O61&lt;=TODAY()+90),'Inventaire'!$E61,"")</f>
        <v/>
      </c>
      <c r="C105" s="26">
        <f>IF(AND('Inventaire'!$A61&lt;&gt;"",'Inventaire'!$O61&gt;=TODAY(),'Inventaire'!$O61&lt;=TODAY()+90),'Inventaire'!$G61,"")</f>
        <v/>
      </c>
      <c r="D105" s="35">
        <f>IF(AND('Inventaire'!$A61&lt;&gt;"",'Inventaire'!$O61&gt;=TODAY(),'Inventaire'!$O61&lt;=TODAY()+90),'Inventaire'!$O61,"")</f>
        <v/>
      </c>
      <c r="E105" s="14">
        <f>IF(AND('Inventaire'!$A61&lt;&gt;"",'Inventaire'!$O61&gt;=TODAY(),'Inventaire'!$O61&lt;=TODAY()+90),'Inventaire'!$P61,"")</f>
        <v/>
      </c>
    </row>
    <row r="106">
      <c r="A106" s="10">
        <f>IF(AND('Inventaire'!$A62&lt;&gt;"",'Inventaire'!$O62&gt;=TODAY(),'Inventaire'!$O62&lt;=TODAY()+90),'Inventaire'!$A62,"")</f>
        <v/>
      </c>
      <c r="B106" s="25">
        <f>IF(AND('Inventaire'!$A62&lt;&gt;"",'Inventaire'!$O62&gt;=TODAY(),'Inventaire'!$O62&lt;=TODAY()+90),'Inventaire'!$E62,"")</f>
        <v/>
      </c>
      <c r="C106" s="25">
        <f>IF(AND('Inventaire'!$A62&lt;&gt;"",'Inventaire'!$O62&gt;=TODAY(),'Inventaire'!$O62&lt;=TODAY()+90),'Inventaire'!$G62,"")</f>
        <v/>
      </c>
      <c r="D106" s="32">
        <f>IF(AND('Inventaire'!$A62&lt;&gt;"",'Inventaire'!$O62&gt;=TODAY(),'Inventaire'!$O62&lt;=TODAY()+90),'Inventaire'!$O62,"")</f>
        <v/>
      </c>
      <c r="E106" s="10">
        <f>IF(AND('Inventaire'!$A62&lt;&gt;"",'Inventaire'!$O62&gt;=TODAY(),'Inventaire'!$O62&lt;=TODAY()+90),'Inventaire'!$P62,"")</f>
        <v/>
      </c>
    </row>
    <row r="107">
      <c r="A107" s="14">
        <f>IF(AND('Inventaire'!$A63&lt;&gt;"",'Inventaire'!$O63&gt;=TODAY(),'Inventaire'!$O63&lt;=TODAY()+90),'Inventaire'!$A63,"")</f>
        <v/>
      </c>
      <c r="B107" s="26">
        <f>IF(AND('Inventaire'!$A63&lt;&gt;"",'Inventaire'!$O63&gt;=TODAY(),'Inventaire'!$O63&lt;=TODAY()+90),'Inventaire'!$E63,"")</f>
        <v/>
      </c>
      <c r="C107" s="26">
        <f>IF(AND('Inventaire'!$A63&lt;&gt;"",'Inventaire'!$O63&gt;=TODAY(),'Inventaire'!$O63&lt;=TODAY()+90),'Inventaire'!$G63,"")</f>
        <v/>
      </c>
      <c r="D107" s="35">
        <f>IF(AND('Inventaire'!$A63&lt;&gt;"",'Inventaire'!$O63&gt;=TODAY(),'Inventaire'!$O63&lt;=TODAY()+90),'Inventaire'!$O63,"")</f>
        <v/>
      </c>
      <c r="E107" s="14">
        <f>IF(AND('Inventaire'!$A63&lt;&gt;"",'Inventaire'!$O63&gt;=TODAY(),'Inventaire'!$O63&lt;=TODAY()+90),'Inventaire'!$P63,"")</f>
        <v/>
      </c>
    </row>
    <row r="108">
      <c r="A108" s="10">
        <f>IF(AND('Inventaire'!$A64&lt;&gt;"",'Inventaire'!$O64&gt;=TODAY(),'Inventaire'!$O64&lt;=TODAY()+90),'Inventaire'!$A64,"")</f>
        <v/>
      </c>
      <c r="B108" s="25">
        <f>IF(AND('Inventaire'!$A64&lt;&gt;"",'Inventaire'!$O64&gt;=TODAY(),'Inventaire'!$O64&lt;=TODAY()+90),'Inventaire'!$E64,"")</f>
        <v/>
      </c>
      <c r="C108" s="25">
        <f>IF(AND('Inventaire'!$A64&lt;&gt;"",'Inventaire'!$O64&gt;=TODAY(),'Inventaire'!$O64&lt;=TODAY()+90),'Inventaire'!$G64,"")</f>
        <v/>
      </c>
      <c r="D108" s="32">
        <f>IF(AND('Inventaire'!$A64&lt;&gt;"",'Inventaire'!$O64&gt;=TODAY(),'Inventaire'!$O64&lt;=TODAY()+90),'Inventaire'!$O64,"")</f>
        <v/>
      </c>
      <c r="E108" s="10">
        <f>IF(AND('Inventaire'!$A64&lt;&gt;"",'Inventaire'!$O64&gt;=TODAY(),'Inventaire'!$O64&lt;=TODAY()+90),'Inventaire'!$P64,"")</f>
        <v/>
      </c>
    </row>
    <row r="109">
      <c r="A109" s="14">
        <f>IF(AND('Inventaire'!$A65&lt;&gt;"",'Inventaire'!$O65&gt;=TODAY(),'Inventaire'!$O65&lt;=TODAY()+90),'Inventaire'!$A65,"")</f>
        <v/>
      </c>
      <c r="B109" s="26">
        <f>IF(AND('Inventaire'!$A65&lt;&gt;"",'Inventaire'!$O65&gt;=TODAY(),'Inventaire'!$O65&lt;=TODAY()+90),'Inventaire'!$E65,"")</f>
        <v/>
      </c>
      <c r="C109" s="26">
        <f>IF(AND('Inventaire'!$A65&lt;&gt;"",'Inventaire'!$O65&gt;=TODAY(),'Inventaire'!$O65&lt;=TODAY()+90),'Inventaire'!$G65,"")</f>
        <v/>
      </c>
      <c r="D109" s="35">
        <f>IF(AND('Inventaire'!$A65&lt;&gt;"",'Inventaire'!$O65&gt;=TODAY(),'Inventaire'!$O65&lt;=TODAY()+90),'Inventaire'!$O65,"")</f>
        <v/>
      </c>
      <c r="E109" s="14">
        <f>IF(AND('Inventaire'!$A65&lt;&gt;"",'Inventaire'!$O65&gt;=TODAY(),'Inventaire'!$O65&lt;=TODAY()+90),'Inventaire'!$P65,"")</f>
        <v/>
      </c>
    </row>
    <row r="110">
      <c r="A110" s="10">
        <f>IF(AND('Inventaire'!$A66&lt;&gt;"",'Inventaire'!$O66&gt;=TODAY(),'Inventaire'!$O66&lt;=TODAY()+90),'Inventaire'!$A66,"")</f>
        <v/>
      </c>
      <c r="B110" s="25">
        <f>IF(AND('Inventaire'!$A66&lt;&gt;"",'Inventaire'!$O66&gt;=TODAY(),'Inventaire'!$O66&lt;=TODAY()+90),'Inventaire'!$E66,"")</f>
        <v/>
      </c>
      <c r="C110" s="25">
        <f>IF(AND('Inventaire'!$A66&lt;&gt;"",'Inventaire'!$O66&gt;=TODAY(),'Inventaire'!$O66&lt;=TODAY()+90),'Inventaire'!$G66,"")</f>
        <v/>
      </c>
      <c r="D110" s="32">
        <f>IF(AND('Inventaire'!$A66&lt;&gt;"",'Inventaire'!$O66&gt;=TODAY(),'Inventaire'!$O66&lt;=TODAY()+90),'Inventaire'!$O66,"")</f>
        <v/>
      </c>
      <c r="E110" s="10">
        <f>IF(AND('Inventaire'!$A66&lt;&gt;"",'Inventaire'!$O66&gt;=TODAY(),'Inventaire'!$O66&lt;=TODAY()+90),'Inventaire'!$P66,"")</f>
        <v/>
      </c>
    </row>
    <row r="111">
      <c r="A111" s="14">
        <f>IF(AND('Inventaire'!$A67&lt;&gt;"",'Inventaire'!$O67&gt;=TODAY(),'Inventaire'!$O67&lt;=TODAY()+90),'Inventaire'!$A67,"")</f>
        <v/>
      </c>
      <c r="B111" s="26">
        <f>IF(AND('Inventaire'!$A67&lt;&gt;"",'Inventaire'!$O67&gt;=TODAY(),'Inventaire'!$O67&lt;=TODAY()+90),'Inventaire'!$E67,"")</f>
        <v/>
      </c>
      <c r="C111" s="26">
        <f>IF(AND('Inventaire'!$A67&lt;&gt;"",'Inventaire'!$O67&gt;=TODAY(),'Inventaire'!$O67&lt;=TODAY()+90),'Inventaire'!$G67,"")</f>
        <v/>
      </c>
      <c r="D111" s="35">
        <f>IF(AND('Inventaire'!$A67&lt;&gt;"",'Inventaire'!$O67&gt;=TODAY(),'Inventaire'!$O67&lt;=TODAY()+90),'Inventaire'!$O67,"")</f>
        <v/>
      </c>
      <c r="E111" s="14">
        <f>IF(AND('Inventaire'!$A67&lt;&gt;"",'Inventaire'!$O67&gt;=TODAY(),'Inventaire'!$O67&lt;=TODAY()+90),'Inventaire'!$P67,"")</f>
        <v/>
      </c>
    </row>
    <row r="112">
      <c r="A112" s="10">
        <f>IF(AND('Inventaire'!$A68&lt;&gt;"",'Inventaire'!$O68&gt;=TODAY(),'Inventaire'!$O68&lt;=TODAY()+90),'Inventaire'!$A68,"")</f>
        <v/>
      </c>
      <c r="B112" s="25">
        <f>IF(AND('Inventaire'!$A68&lt;&gt;"",'Inventaire'!$O68&gt;=TODAY(),'Inventaire'!$O68&lt;=TODAY()+90),'Inventaire'!$E68,"")</f>
        <v/>
      </c>
      <c r="C112" s="25">
        <f>IF(AND('Inventaire'!$A68&lt;&gt;"",'Inventaire'!$O68&gt;=TODAY(),'Inventaire'!$O68&lt;=TODAY()+90),'Inventaire'!$G68,"")</f>
        <v/>
      </c>
      <c r="D112" s="32">
        <f>IF(AND('Inventaire'!$A68&lt;&gt;"",'Inventaire'!$O68&gt;=TODAY(),'Inventaire'!$O68&lt;=TODAY()+90),'Inventaire'!$O68,"")</f>
        <v/>
      </c>
      <c r="E112" s="10">
        <f>IF(AND('Inventaire'!$A68&lt;&gt;"",'Inventaire'!$O68&gt;=TODAY(),'Inventaire'!$O68&lt;=TODAY()+90),'Inventaire'!$P68,"")</f>
        <v/>
      </c>
    </row>
    <row r="113">
      <c r="A113" s="14">
        <f>IF(AND('Inventaire'!$A69&lt;&gt;"",'Inventaire'!$O69&gt;=TODAY(),'Inventaire'!$O69&lt;=TODAY()+90),'Inventaire'!$A69,"")</f>
        <v/>
      </c>
      <c r="B113" s="26">
        <f>IF(AND('Inventaire'!$A69&lt;&gt;"",'Inventaire'!$O69&gt;=TODAY(),'Inventaire'!$O69&lt;=TODAY()+90),'Inventaire'!$E69,"")</f>
        <v/>
      </c>
      <c r="C113" s="26">
        <f>IF(AND('Inventaire'!$A69&lt;&gt;"",'Inventaire'!$O69&gt;=TODAY(),'Inventaire'!$O69&lt;=TODAY()+90),'Inventaire'!$G69,"")</f>
        <v/>
      </c>
      <c r="D113" s="35">
        <f>IF(AND('Inventaire'!$A69&lt;&gt;"",'Inventaire'!$O69&gt;=TODAY(),'Inventaire'!$O69&lt;=TODAY()+90),'Inventaire'!$O69,"")</f>
        <v/>
      </c>
      <c r="E113" s="14">
        <f>IF(AND('Inventaire'!$A69&lt;&gt;"",'Inventaire'!$O69&gt;=TODAY(),'Inventaire'!$O69&lt;=TODAY()+90),'Inventaire'!$P69,"")</f>
        <v/>
      </c>
    </row>
    <row r="114">
      <c r="A114" s="10">
        <f>IF(AND('Inventaire'!$A70&lt;&gt;"",'Inventaire'!$O70&gt;=TODAY(),'Inventaire'!$O70&lt;=TODAY()+90),'Inventaire'!$A70,"")</f>
        <v/>
      </c>
      <c r="B114" s="25">
        <f>IF(AND('Inventaire'!$A70&lt;&gt;"",'Inventaire'!$O70&gt;=TODAY(),'Inventaire'!$O70&lt;=TODAY()+90),'Inventaire'!$E70,"")</f>
        <v/>
      </c>
      <c r="C114" s="25">
        <f>IF(AND('Inventaire'!$A70&lt;&gt;"",'Inventaire'!$O70&gt;=TODAY(),'Inventaire'!$O70&lt;=TODAY()+90),'Inventaire'!$G70,"")</f>
        <v/>
      </c>
      <c r="D114" s="32">
        <f>IF(AND('Inventaire'!$A70&lt;&gt;"",'Inventaire'!$O70&gt;=TODAY(),'Inventaire'!$O70&lt;=TODAY()+90),'Inventaire'!$O70,"")</f>
        <v/>
      </c>
      <c r="E114" s="10">
        <f>IF(AND('Inventaire'!$A70&lt;&gt;"",'Inventaire'!$O70&gt;=TODAY(),'Inventaire'!$O70&lt;=TODAY()+90),'Inventaire'!$P70,"")</f>
        <v/>
      </c>
    </row>
    <row r="115">
      <c r="A115" s="14">
        <f>IF(AND('Inventaire'!$A71&lt;&gt;"",'Inventaire'!$O71&gt;=TODAY(),'Inventaire'!$O71&lt;=TODAY()+90),'Inventaire'!$A71,"")</f>
        <v/>
      </c>
      <c r="B115" s="26">
        <f>IF(AND('Inventaire'!$A71&lt;&gt;"",'Inventaire'!$O71&gt;=TODAY(),'Inventaire'!$O71&lt;=TODAY()+90),'Inventaire'!$E71,"")</f>
        <v/>
      </c>
      <c r="C115" s="26">
        <f>IF(AND('Inventaire'!$A71&lt;&gt;"",'Inventaire'!$O71&gt;=TODAY(),'Inventaire'!$O71&lt;=TODAY()+90),'Inventaire'!$G71,"")</f>
        <v/>
      </c>
      <c r="D115" s="35">
        <f>IF(AND('Inventaire'!$A71&lt;&gt;"",'Inventaire'!$O71&gt;=TODAY(),'Inventaire'!$O71&lt;=TODAY()+90),'Inventaire'!$O71,"")</f>
        <v/>
      </c>
      <c r="E115" s="14">
        <f>IF(AND('Inventaire'!$A71&lt;&gt;"",'Inventaire'!$O71&gt;=TODAY(),'Inventaire'!$O71&lt;=TODAY()+90),'Inventaire'!$P71,"")</f>
        <v/>
      </c>
    </row>
    <row r="116">
      <c r="A116" s="10">
        <f>IF(AND('Inventaire'!$A72&lt;&gt;"",'Inventaire'!$O72&gt;=TODAY(),'Inventaire'!$O72&lt;=TODAY()+90),'Inventaire'!$A72,"")</f>
        <v/>
      </c>
      <c r="B116" s="25">
        <f>IF(AND('Inventaire'!$A72&lt;&gt;"",'Inventaire'!$O72&gt;=TODAY(),'Inventaire'!$O72&lt;=TODAY()+90),'Inventaire'!$E72,"")</f>
        <v/>
      </c>
      <c r="C116" s="25">
        <f>IF(AND('Inventaire'!$A72&lt;&gt;"",'Inventaire'!$O72&gt;=TODAY(),'Inventaire'!$O72&lt;=TODAY()+90),'Inventaire'!$G72,"")</f>
        <v/>
      </c>
      <c r="D116" s="32">
        <f>IF(AND('Inventaire'!$A72&lt;&gt;"",'Inventaire'!$O72&gt;=TODAY(),'Inventaire'!$O72&lt;=TODAY()+90),'Inventaire'!$O72,"")</f>
        <v/>
      </c>
      <c r="E116" s="10">
        <f>IF(AND('Inventaire'!$A72&lt;&gt;"",'Inventaire'!$O72&gt;=TODAY(),'Inventaire'!$O72&lt;=TODAY()+90),'Inventaire'!$P72,"")</f>
        <v/>
      </c>
    </row>
    <row r="117">
      <c r="A117" s="14">
        <f>IF(AND('Inventaire'!$A73&lt;&gt;"",'Inventaire'!$O73&gt;=TODAY(),'Inventaire'!$O73&lt;=TODAY()+90),'Inventaire'!$A73,"")</f>
        <v/>
      </c>
      <c r="B117" s="26">
        <f>IF(AND('Inventaire'!$A73&lt;&gt;"",'Inventaire'!$O73&gt;=TODAY(),'Inventaire'!$O73&lt;=TODAY()+90),'Inventaire'!$E73,"")</f>
        <v/>
      </c>
      <c r="C117" s="26">
        <f>IF(AND('Inventaire'!$A73&lt;&gt;"",'Inventaire'!$O73&gt;=TODAY(),'Inventaire'!$O73&lt;=TODAY()+90),'Inventaire'!$G73,"")</f>
        <v/>
      </c>
      <c r="D117" s="35">
        <f>IF(AND('Inventaire'!$A73&lt;&gt;"",'Inventaire'!$O73&gt;=TODAY(),'Inventaire'!$O73&lt;=TODAY()+90),'Inventaire'!$O73,"")</f>
        <v/>
      </c>
      <c r="E117" s="14">
        <f>IF(AND('Inventaire'!$A73&lt;&gt;"",'Inventaire'!$O73&gt;=TODAY(),'Inventaire'!$O73&lt;=TODAY()+90),'Inventaire'!$P73,"")</f>
        <v/>
      </c>
    </row>
    <row r="118">
      <c r="A118" s="10">
        <f>IF(AND('Inventaire'!$A74&lt;&gt;"",'Inventaire'!$O74&gt;=TODAY(),'Inventaire'!$O74&lt;=TODAY()+90),'Inventaire'!$A74,"")</f>
        <v/>
      </c>
      <c r="B118" s="25">
        <f>IF(AND('Inventaire'!$A74&lt;&gt;"",'Inventaire'!$O74&gt;=TODAY(),'Inventaire'!$O74&lt;=TODAY()+90),'Inventaire'!$E74,"")</f>
        <v/>
      </c>
      <c r="C118" s="25">
        <f>IF(AND('Inventaire'!$A74&lt;&gt;"",'Inventaire'!$O74&gt;=TODAY(),'Inventaire'!$O74&lt;=TODAY()+90),'Inventaire'!$G74,"")</f>
        <v/>
      </c>
      <c r="D118" s="32">
        <f>IF(AND('Inventaire'!$A74&lt;&gt;"",'Inventaire'!$O74&gt;=TODAY(),'Inventaire'!$O74&lt;=TODAY()+90),'Inventaire'!$O74,"")</f>
        <v/>
      </c>
      <c r="E118" s="10">
        <f>IF(AND('Inventaire'!$A74&lt;&gt;"",'Inventaire'!$O74&gt;=TODAY(),'Inventaire'!$O74&lt;=TODAY()+90),'Inventaire'!$P74,"")</f>
        <v/>
      </c>
    </row>
    <row r="119">
      <c r="A119" s="14">
        <f>IF(AND('Inventaire'!$A75&lt;&gt;"",'Inventaire'!$O75&gt;=TODAY(),'Inventaire'!$O75&lt;=TODAY()+90),'Inventaire'!$A75,"")</f>
        <v/>
      </c>
      <c r="B119" s="26">
        <f>IF(AND('Inventaire'!$A75&lt;&gt;"",'Inventaire'!$O75&gt;=TODAY(),'Inventaire'!$O75&lt;=TODAY()+90),'Inventaire'!$E75,"")</f>
        <v/>
      </c>
      <c r="C119" s="26">
        <f>IF(AND('Inventaire'!$A75&lt;&gt;"",'Inventaire'!$O75&gt;=TODAY(),'Inventaire'!$O75&lt;=TODAY()+90),'Inventaire'!$G75,"")</f>
        <v/>
      </c>
      <c r="D119" s="35">
        <f>IF(AND('Inventaire'!$A75&lt;&gt;"",'Inventaire'!$O75&gt;=TODAY(),'Inventaire'!$O75&lt;=TODAY()+90),'Inventaire'!$O75,"")</f>
        <v/>
      </c>
      <c r="E119" s="14">
        <f>IF(AND('Inventaire'!$A75&lt;&gt;"",'Inventaire'!$O75&gt;=TODAY(),'Inventaire'!$O75&lt;=TODAY()+90),'Inventaire'!$P75,"")</f>
        <v/>
      </c>
    </row>
    <row r="120">
      <c r="A120" s="10">
        <f>IF(AND('Inventaire'!$A76&lt;&gt;"",'Inventaire'!$O76&gt;=TODAY(),'Inventaire'!$O76&lt;=TODAY()+90),'Inventaire'!$A76,"")</f>
        <v/>
      </c>
      <c r="B120" s="25">
        <f>IF(AND('Inventaire'!$A76&lt;&gt;"",'Inventaire'!$O76&gt;=TODAY(),'Inventaire'!$O76&lt;=TODAY()+90),'Inventaire'!$E76,"")</f>
        <v/>
      </c>
      <c r="C120" s="25">
        <f>IF(AND('Inventaire'!$A76&lt;&gt;"",'Inventaire'!$O76&gt;=TODAY(),'Inventaire'!$O76&lt;=TODAY()+90),'Inventaire'!$G76,"")</f>
        <v/>
      </c>
      <c r="D120" s="32">
        <f>IF(AND('Inventaire'!$A76&lt;&gt;"",'Inventaire'!$O76&gt;=TODAY(),'Inventaire'!$O76&lt;=TODAY()+90),'Inventaire'!$O76,"")</f>
        <v/>
      </c>
      <c r="E120" s="10">
        <f>IF(AND('Inventaire'!$A76&lt;&gt;"",'Inventaire'!$O76&gt;=TODAY(),'Inventaire'!$O76&lt;=TODAY()+90),'Inventaire'!$P76,"")</f>
        <v/>
      </c>
    </row>
    <row r="121">
      <c r="A121" s="14">
        <f>IF(AND('Inventaire'!$A77&lt;&gt;"",'Inventaire'!$O77&gt;=TODAY(),'Inventaire'!$O77&lt;=TODAY()+90),'Inventaire'!$A77,"")</f>
        <v/>
      </c>
      <c r="B121" s="26">
        <f>IF(AND('Inventaire'!$A77&lt;&gt;"",'Inventaire'!$O77&gt;=TODAY(),'Inventaire'!$O77&lt;=TODAY()+90),'Inventaire'!$E77,"")</f>
        <v/>
      </c>
      <c r="C121" s="26">
        <f>IF(AND('Inventaire'!$A77&lt;&gt;"",'Inventaire'!$O77&gt;=TODAY(),'Inventaire'!$O77&lt;=TODAY()+90),'Inventaire'!$G77,"")</f>
        <v/>
      </c>
      <c r="D121" s="35">
        <f>IF(AND('Inventaire'!$A77&lt;&gt;"",'Inventaire'!$O77&gt;=TODAY(),'Inventaire'!$O77&lt;=TODAY()+90),'Inventaire'!$O77,"")</f>
        <v/>
      </c>
      <c r="E121" s="14">
        <f>IF(AND('Inventaire'!$A77&lt;&gt;"",'Inventaire'!$O77&gt;=TODAY(),'Inventaire'!$O77&lt;=TODAY()+90),'Inventaire'!$P77,"")</f>
        <v/>
      </c>
    </row>
    <row r="122">
      <c r="A122" s="10">
        <f>IF(AND('Inventaire'!$A78&lt;&gt;"",'Inventaire'!$O78&gt;=TODAY(),'Inventaire'!$O78&lt;=TODAY()+90),'Inventaire'!$A78,"")</f>
        <v/>
      </c>
      <c r="B122" s="25">
        <f>IF(AND('Inventaire'!$A78&lt;&gt;"",'Inventaire'!$O78&gt;=TODAY(),'Inventaire'!$O78&lt;=TODAY()+90),'Inventaire'!$E78,"")</f>
        <v/>
      </c>
      <c r="C122" s="25">
        <f>IF(AND('Inventaire'!$A78&lt;&gt;"",'Inventaire'!$O78&gt;=TODAY(),'Inventaire'!$O78&lt;=TODAY()+90),'Inventaire'!$G78,"")</f>
        <v/>
      </c>
      <c r="D122" s="32">
        <f>IF(AND('Inventaire'!$A78&lt;&gt;"",'Inventaire'!$O78&gt;=TODAY(),'Inventaire'!$O78&lt;=TODAY()+90),'Inventaire'!$O78,"")</f>
        <v/>
      </c>
      <c r="E122" s="10">
        <f>IF(AND('Inventaire'!$A78&lt;&gt;"",'Inventaire'!$O78&gt;=TODAY(),'Inventaire'!$O78&lt;=TODAY()+90),'Inventaire'!$P78,"")</f>
        <v/>
      </c>
    </row>
    <row r="123">
      <c r="A123" s="14">
        <f>IF(AND('Inventaire'!$A79&lt;&gt;"",'Inventaire'!$O79&gt;=TODAY(),'Inventaire'!$O79&lt;=TODAY()+90),'Inventaire'!$A79,"")</f>
        <v/>
      </c>
      <c r="B123" s="26">
        <f>IF(AND('Inventaire'!$A79&lt;&gt;"",'Inventaire'!$O79&gt;=TODAY(),'Inventaire'!$O79&lt;=TODAY()+90),'Inventaire'!$E79,"")</f>
        <v/>
      </c>
      <c r="C123" s="26">
        <f>IF(AND('Inventaire'!$A79&lt;&gt;"",'Inventaire'!$O79&gt;=TODAY(),'Inventaire'!$O79&lt;=TODAY()+90),'Inventaire'!$G79,"")</f>
        <v/>
      </c>
      <c r="D123" s="35">
        <f>IF(AND('Inventaire'!$A79&lt;&gt;"",'Inventaire'!$O79&gt;=TODAY(),'Inventaire'!$O79&lt;=TODAY()+90),'Inventaire'!$O79,"")</f>
        <v/>
      </c>
      <c r="E123" s="14">
        <f>IF(AND('Inventaire'!$A79&lt;&gt;"",'Inventaire'!$O79&gt;=TODAY(),'Inventaire'!$O79&lt;=TODAY()+90),'Inventaire'!$P79,"")</f>
        <v/>
      </c>
    </row>
    <row r="124">
      <c r="A124" s="10">
        <f>IF(AND('Inventaire'!$A80&lt;&gt;"",'Inventaire'!$O80&gt;=TODAY(),'Inventaire'!$O80&lt;=TODAY()+90),'Inventaire'!$A80,"")</f>
        <v/>
      </c>
      <c r="B124" s="25">
        <f>IF(AND('Inventaire'!$A80&lt;&gt;"",'Inventaire'!$O80&gt;=TODAY(),'Inventaire'!$O80&lt;=TODAY()+90),'Inventaire'!$E80,"")</f>
        <v/>
      </c>
      <c r="C124" s="25">
        <f>IF(AND('Inventaire'!$A80&lt;&gt;"",'Inventaire'!$O80&gt;=TODAY(),'Inventaire'!$O80&lt;=TODAY()+90),'Inventaire'!$G80,"")</f>
        <v/>
      </c>
      <c r="D124" s="32">
        <f>IF(AND('Inventaire'!$A80&lt;&gt;"",'Inventaire'!$O80&gt;=TODAY(),'Inventaire'!$O80&lt;=TODAY()+90),'Inventaire'!$O80,"")</f>
        <v/>
      </c>
      <c r="E124" s="10">
        <f>IF(AND('Inventaire'!$A80&lt;&gt;"",'Inventaire'!$O80&gt;=TODAY(),'Inventaire'!$O80&lt;=TODAY()+90),'Inventaire'!$P80,"")</f>
        <v/>
      </c>
    </row>
    <row r="125">
      <c r="A125" s="14">
        <f>IF(AND('Inventaire'!$A81&lt;&gt;"",'Inventaire'!$O81&gt;=TODAY(),'Inventaire'!$O81&lt;=TODAY()+90),'Inventaire'!$A81,"")</f>
        <v/>
      </c>
      <c r="B125" s="26">
        <f>IF(AND('Inventaire'!$A81&lt;&gt;"",'Inventaire'!$O81&gt;=TODAY(),'Inventaire'!$O81&lt;=TODAY()+90),'Inventaire'!$E81,"")</f>
        <v/>
      </c>
      <c r="C125" s="26">
        <f>IF(AND('Inventaire'!$A81&lt;&gt;"",'Inventaire'!$O81&gt;=TODAY(),'Inventaire'!$O81&lt;=TODAY()+90),'Inventaire'!$G81,"")</f>
        <v/>
      </c>
      <c r="D125" s="35">
        <f>IF(AND('Inventaire'!$A81&lt;&gt;"",'Inventaire'!$O81&gt;=TODAY(),'Inventaire'!$O81&lt;=TODAY()+90),'Inventaire'!$O81,"")</f>
        <v/>
      </c>
      <c r="E125" s="14">
        <f>IF(AND('Inventaire'!$A81&lt;&gt;"",'Inventaire'!$O81&gt;=TODAY(),'Inventaire'!$O81&lt;=TODAY()+90),'Inventaire'!$P81,"")</f>
        <v/>
      </c>
    </row>
    <row r="126">
      <c r="A126" s="10">
        <f>IF(AND('Inventaire'!$A82&lt;&gt;"",'Inventaire'!$O82&gt;=TODAY(),'Inventaire'!$O82&lt;=TODAY()+90),'Inventaire'!$A82,"")</f>
        <v/>
      </c>
      <c r="B126" s="25">
        <f>IF(AND('Inventaire'!$A82&lt;&gt;"",'Inventaire'!$O82&gt;=TODAY(),'Inventaire'!$O82&lt;=TODAY()+90),'Inventaire'!$E82,"")</f>
        <v/>
      </c>
      <c r="C126" s="25">
        <f>IF(AND('Inventaire'!$A82&lt;&gt;"",'Inventaire'!$O82&gt;=TODAY(),'Inventaire'!$O82&lt;=TODAY()+90),'Inventaire'!$G82,"")</f>
        <v/>
      </c>
      <c r="D126" s="32">
        <f>IF(AND('Inventaire'!$A82&lt;&gt;"",'Inventaire'!$O82&gt;=TODAY(),'Inventaire'!$O82&lt;=TODAY()+90),'Inventaire'!$O82,"")</f>
        <v/>
      </c>
      <c r="E126" s="10">
        <f>IF(AND('Inventaire'!$A82&lt;&gt;"",'Inventaire'!$O82&gt;=TODAY(),'Inventaire'!$O82&lt;=TODAY()+90),'Inventaire'!$P82,"")</f>
        <v/>
      </c>
    </row>
    <row r="127">
      <c r="A127" s="14">
        <f>IF(AND('Inventaire'!$A83&lt;&gt;"",'Inventaire'!$O83&gt;=TODAY(),'Inventaire'!$O83&lt;=TODAY()+90),'Inventaire'!$A83,"")</f>
        <v/>
      </c>
      <c r="B127" s="26">
        <f>IF(AND('Inventaire'!$A83&lt;&gt;"",'Inventaire'!$O83&gt;=TODAY(),'Inventaire'!$O83&lt;=TODAY()+90),'Inventaire'!$E83,"")</f>
        <v/>
      </c>
      <c r="C127" s="26">
        <f>IF(AND('Inventaire'!$A83&lt;&gt;"",'Inventaire'!$O83&gt;=TODAY(),'Inventaire'!$O83&lt;=TODAY()+90),'Inventaire'!$G83,"")</f>
        <v/>
      </c>
      <c r="D127" s="35">
        <f>IF(AND('Inventaire'!$A83&lt;&gt;"",'Inventaire'!$O83&gt;=TODAY(),'Inventaire'!$O83&lt;=TODAY()+90),'Inventaire'!$O83,"")</f>
        <v/>
      </c>
      <c r="E127" s="14">
        <f>IF(AND('Inventaire'!$A83&lt;&gt;"",'Inventaire'!$O83&gt;=TODAY(),'Inventaire'!$O83&lt;=TODAY()+90),'Inventaire'!$P83,"")</f>
        <v/>
      </c>
    </row>
    <row r="128">
      <c r="A128" s="10">
        <f>IF(AND('Inventaire'!$A84&lt;&gt;"",'Inventaire'!$O84&gt;=TODAY(),'Inventaire'!$O84&lt;=TODAY()+90),'Inventaire'!$A84,"")</f>
        <v/>
      </c>
      <c r="B128" s="25">
        <f>IF(AND('Inventaire'!$A84&lt;&gt;"",'Inventaire'!$O84&gt;=TODAY(),'Inventaire'!$O84&lt;=TODAY()+90),'Inventaire'!$E84,"")</f>
        <v/>
      </c>
      <c r="C128" s="25">
        <f>IF(AND('Inventaire'!$A84&lt;&gt;"",'Inventaire'!$O84&gt;=TODAY(),'Inventaire'!$O84&lt;=TODAY()+90),'Inventaire'!$G84,"")</f>
        <v/>
      </c>
      <c r="D128" s="32">
        <f>IF(AND('Inventaire'!$A84&lt;&gt;"",'Inventaire'!$O84&gt;=TODAY(),'Inventaire'!$O84&lt;=TODAY()+90),'Inventaire'!$O84,"")</f>
        <v/>
      </c>
      <c r="E128" s="10">
        <f>IF(AND('Inventaire'!$A84&lt;&gt;"",'Inventaire'!$O84&gt;=TODAY(),'Inventaire'!$O84&lt;=TODAY()+90),'Inventaire'!$P84,"")</f>
        <v/>
      </c>
    </row>
    <row r="129">
      <c r="A129" s="14">
        <f>IF(AND('Inventaire'!$A85&lt;&gt;"",'Inventaire'!$O85&gt;=TODAY(),'Inventaire'!$O85&lt;=TODAY()+90),'Inventaire'!$A85,"")</f>
        <v/>
      </c>
      <c r="B129" s="26">
        <f>IF(AND('Inventaire'!$A85&lt;&gt;"",'Inventaire'!$O85&gt;=TODAY(),'Inventaire'!$O85&lt;=TODAY()+90),'Inventaire'!$E85,"")</f>
        <v/>
      </c>
      <c r="C129" s="26">
        <f>IF(AND('Inventaire'!$A85&lt;&gt;"",'Inventaire'!$O85&gt;=TODAY(),'Inventaire'!$O85&lt;=TODAY()+90),'Inventaire'!$G85,"")</f>
        <v/>
      </c>
      <c r="D129" s="35">
        <f>IF(AND('Inventaire'!$A85&lt;&gt;"",'Inventaire'!$O85&gt;=TODAY(),'Inventaire'!$O85&lt;=TODAY()+90),'Inventaire'!$O85,"")</f>
        <v/>
      </c>
      <c r="E129" s="14">
        <f>IF(AND('Inventaire'!$A85&lt;&gt;"",'Inventaire'!$O85&gt;=TODAY(),'Inventaire'!$O85&lt;=TODAY()+90),'Inventaire'!$P85,"")</f>
        <v/>
      </c>
    </row>
    <row r="130">
      <c r="A130" s="10">
        <f>IF(AND('Inventaire'!$A86&lt;&gt;"",'Inventaire'!$O86&gt;=TODAY(),'Inventaire'!$O86&lt;=TODAY()+90),'Inventaire'!$A86,"")</f>
        <v/>
      </c>
      <c r="B130" s="25">
        <f>IF(AND('Inventaire'!$A86&lt;&gt;"",'Inventaire'!$O86&gt;=TODAY(),'Inventaire'!$O86&lt;=TODAY()+90),'Inventaire'!$E86,"")</f>
        <v/>
      </c>
      <c r="C130" s="25">
        <f>IF(AND('Inventaire'!$A86&lt;&gt;"",'Inventaire'!$O86&gt;=TODAY(),'Inventaire'!$O86&lt;=TODAY()+90),'Inventaire'!$G86,"")</f>
        <v/>
      </c>
      <c r="D130" s="32">
        <f>IF(AND('Inventaire'!$A86&lt;&gt;"",'Inventaire'!$O86&gt;=TODAY(),'Inventaire'!$O86&lt;=TODAY()+90),'Inventaire'!$O86,"")</f>
        <v/>
      </c>
      <c r="E130" s="10">
        <f>IF(AND('Inventaire'!$A86&lt;&gt;"",'Inventaire'!$O86&gt;=TODAY(),'Inventaire'!$O86&lt;=TODAY()+90),'Inventaire'!$P86,"")</f>
        <v/>
      </c>
    </row>
    <row r="131">
      <c r="A131" s="14">
        <f>IF(AND('Inventaire'!$A87&lt;&gt;"",'Inventaire'!$O87&gt;=TODAY(),'Inventaire'!$O87&lt;=TODAY()+90),'Inventaire'!$A87,"")</f>
        <v/>
      </c>
      <c r="B131" s="26">
        <f>IF(AND('Inventaire'!$A87&lt;&gt;"",'Inventaire'!$O87&gt;=TODAY(),'Inventaire'!$O87&lt;=TODAY()+90),'Inventaire'!$E87,"")</f>
        <v/>
      </c>
      <c r="C131" s="26">
        <f>IF(AND('Inventaire'!$A87&lt;&gt;"",'Inventaire'!$O87&gt;=TODAY(),'Inventaire'!$O87&lt;=TODAY()+90),'Inventaire'!$G87,"")</f>
        <v/>
      </c>
      <c r="D131" s="35">
        <f>IF(AND('Inventaire'!$A87&lt;&gt;"",'Inventaire'!$O87&gt;=TODAY(),'Inventaire'!$O87&lt;=TODAY()+90),'Inventaire'!$O87,"")</f>
        <v/>
      </c>
      <c r="E131" s="14">
        <f>IF(AND('Inventaire'!$A87&lt;&gt;"",'Inventaire'!$O87&gt;=TODAY(),'Inventaire'!$O87&lt;=TODAY()+90),'Inventaire'!$P87,"")</f>
        <v/>
      </c>
    </row>
    <row r="132">
      <c r="A132" s="10">
        <f>IF(AND('Inventaire'!$A88&lt;&gt;"",'Inventaire'!$O88&gt;=TODAY(),'Inventaire'!$O88&lt;=TODAY()+90),'Inventaire'!$A88,"")</f>
        <v/>
      </c>
      <c r="B132" s="25">
        <f>IF(AND('Inventaire'!$A88&lt;&gt;"",'Inventaire'!$O88&gt;=TODAY(),'Inventaire'!$O88&lt;=TODAY()+90),'Inventaire'!$E88,"")</f>
        <v/>
      </c>
      <c r="C132" s="25">
        <f>IF(AND('Inventaire'!$A88&lt;&gt;"",'Inventaire'!$O88&gt;=TODAY(),'Inventaire'!$O88&lt;=TODAY()+90),'Inventaire'!$G88,"")</f>
        <v/>
      </c>
      <c r="D132" s="32">
        <f>IF(AND('Inventaire'!$A88&lt;&gt;"",'Inventaire'!$O88&gt;=TODAY(),'Inventaire'!$O88&lt;=TODAY()+90),'Inventaire'!$O88,"")</f>
        <v/>
      </c>
      <c r="E132" s="10">
        <f>IF(AND('Inventaire'!$A88&lt;&gt;"",'Inventaire'!$O88&gt;=TODAY(),'Inventaire'!$O88&lt;=TODAY()+90),'Inventaire'!$P88,"")</f>
        <v/>
      </c>
    </row>
    <row r="133">
      <c r="A133" s="14">
        <f>IF(AND('Inventaire'!$A89&lt;&gt;"",'Inventaire'!$O89&gt;=TODAY(),'Inventaire'!$O89&lt;=TODAY()+90),'Inventaire'!$A89,"")</f>
        <v/>
      </c>
      <c r="B133" s="26">
        <f>IF(AND('Inventaire'!$A89&lt;&gt;"",'Inventaire'!$O89&gt;=TODAY(),'Inventaire'!$O89&lt;=TODAY()+90),'Inventaire'!$E89,"")</f>
        <v/>
      </c>
      <c r="C133" s="26">
        <f>IF(AND('Inventaire'!$A89&lt;&gt;"",'Inventaire'!$O89&gt;=TODAY(),'Inventaire'!$O89&lt;=TODAY()+90),'Inventaire'!$G89,"")</f>
        <v/>
      </c>
      <c r="D133" s="35">
        <f>IF(AND('Inventaire'!$A89&lt;&gt;"",'Inventaire'!$O89&gt;=TODAY(),'Inventaire'!$O89&lt;=TODAY()+90),'Inventaire'!$O89,"")</f>
        <v/>
      </c>
      <c r="E133" s="14">
        <f>IF(AND('Inventaire'!$A89&lt;&gt;"",'Inventaire'!$O89&gt;=TODAY(),'Inventaire'!$O89&lt;=TODAY()+90),'Inventaire'!$P89,"")</f>
        <v/>
      </c>
    </row>
    <row r="134">
      <c r="A134" s="10">
        <f>IF(AND('Inventaire'!$A90&lt;&gt;"",'Inventaire'!$O90&gt;=TODAY(),'Inventaire'!$O90&lt;=TODAY()+90),'Inventaire'!$A90,"")</f>
        <v/>
      </c>
      <c r="B134" s="25">
        <f>IF(AND('Inventaire'!$A90&lt;&gt;"",'Inventaire'!$O90&gt;=TODAY(),'Inventaire'!$O90&lt;=TODAY()+90),'Inventaire'!$E90,"")</f>
        <v/>
      </c>
      <c r="C134" s="25">
        <f>IF(AND('Inventaire'!$A90&lt;&gt;"",'Inventaire'!$O90&gt;=TODAY(),'Inventaire'!$O90&lt;=TODAY()+90),'Inventaire'!$G90,"")</f>
        <v/>
      </c>
      <c r="D134" s="32">
        <f>IF(AND('Inventaire'!$A90&lt;&gt;"",'Inventaire'!$O90&gt;=TODAY(),'Inventaire'!$O90&lt;=TODAY()+90),'Inventaire'!$O90,"")</f>
        <v/>
      </c>
      <c r="E134" s="10">
        <f>IF(AND('Inventaire'!$A90&lt;&gt;"",'Inventaire'!$O90&gt;=TODAY(),'Inventaire'!$O90&lt;=TODAY()+90),'Inventaire'!$P90,"")</f>
        <v/>
      </c>
    </row>
    <row r="135">
      <c r="A135" s="14">
        <f>IF(AND('Inventaire'!$A91&lt;&gt;"",'Inventaire'!$O91&gt;=TODAY(),'Inventaire'!$O91&lt;=TODAY()+90),'Inventaire'!$A91,"")</f>
        <v/>
      </c>
      <c r="B135" s="26">
        <f>IF(AND('Inventaire'!$A91&lt;&gt;"",'Inventaire'!$O91&gt;=TODAY(),'Inventaire'!$O91&lt;=TODAY()+90),'Inventaire'!$E91,"")</f>
        <v/>
      </c>
      <c r="C135" s="26">
        <f>IF(AND('Inventaire'!$A91&lt;&gt;"",'Inventaire'!$O91&gt;=TODAY(),'Inventaire'!$O91&lt;=TODAY()+90),'Inventaire'!$G91,"")</f>
        <v/>
      </c>
      <c r="D135" s="35">
        <f>IF(AND('Inventaire'!$A91&lt;&gt;"",'Inventaire'!$O91&gt;=TODAY(),'Inventaire'!$O91&lt;=TODAY()+90),'Inventaire'!$O91,"")</f>
        <v/>
      </c>
      <c r="E135" s="14">
        <f>IF(AND('Inventaire'!$A91&lt;&gt;"",'Inventaire'!$O91&gt;=TODAY(),'Inventaire'!$O91&lt;=TODAY()+90),'Inventaire'!$P91,"")</f>
        <v/>
      </c>
    </row>
    <row r="136">
      <c r="A136" s="10">
        <f>IF(AND('Inventaire'!$A92&lt;&gt;"",'Inventaire'!$O92&gt;=TODAY(),'Inventaire'!$O92&lt;=TODAY()+90),'Inventaire'!$A92,"")</f>
        <v/>
      </c>
      <c r="B136" s="25">
        <f>IF(AND('Inventaire'!$A92&lt;&gt;"",'Inventaire'!$O92&gt;=TODAY(),'Inventaire'!$O92&lt;=TODAY()+90),'Inventaire'!$E92,"")</f>
        <v/>
      </c>
      <c r="C136" s="25">
        <f>IF(AND('Inventaire'!$A92&lt;&gt;"",'Inventaire'!$O92&gt;=TODAY(),'Inventaire'!$O92&lt;=TODAY()+90),'Inventaire'!$G92,"")</f>
        <v/>
      </c>
      <c r="D136" s="32">
        <f>IF(AND('Inventaire'!$A92&lt;&gt;"",'Inventaire'!$O92&gt;=TODAY(),'Inventaire'!$O92&lt;=TODAY()+90),'Inventaire'!$O92,"")</f>
        <v/>
      </c>
      <c r="E136" s="10">
        <f>IF(AND('Inventaire'!$A92&lt;&gt;"",'Inventaire'!$O92&gt;=TODAY(),'Inventaire'!$O92&lt;=TODAY()+90),'Inventaire'!$P92,"")</f>
        <v/>
      </c>
    </row>
    <row r="137">
      <c r="A137" s="14">
        <f>IF(AND('Inventaire'!$A93&lt;&gt;"",'Inventaire'!$O93&gt;=TODAY(),'Inventaire'!$O93&lt;=TODAY()+90),'Inventaire'!$A93,"")</f>
        <v/>
      </c>
      <c r="B137" s="26">
        <f>IF(AND('Inventaire'!$A93&lt;&gt;"",'Inventaire'!$O93&gt;=TODAY(),'Inventaire'!$O93&lt;=TODAY()+90),'Inventaire'!$E93,"")</f>
        <v/>
      </c>
      <c r="C137" s="26">
        <f>IF(AND('Inventaire'!$A93&lt;&gt;"",'Inventaire'!$O93&gt;=TODAY(),'Inventaire'!$O93&lt;=TODAY()+90),'Inventaire'!$G93,"")</f>
        <v/>
      </c>
      <c r="D137" s="35">
        <f>IF(AND('Inventaire'!$A93&lt;&gt;"",'Inventaire'!$O93&gt;=TODAY(),'Inventaire'!$O93&lt;=TODAY()+90),'Inventaire'!$O93,"")</f>
        <v/>
      </c>
      <c r="E137" s="14">
        <f>IF(AND('Inventaire'!$A93&lt;&gt;"",'Inventaire'!$O93&gt;=TODAY(),'Inventaire'!$O93&lt;=TODAY()+90),'Inventaire'!$P93,"")</f>
        <v/>
      </c>
    </row>
    <row r="138">
      <c r="A138" s="10">
        <f>IF(AND('Inventaire'!$A94&lt;&gt;"",'Inventaire'!$O94&gt;=TODAY(),'Inventaire'!$O94&lt;=TODAY()+90),'Inventaire'!$A94,"")</f>
        <v/>
      </c>
      <c r="B138" s="25">
        <f>IF(AND('Inventaire'!$A94&lt;&gt;"",'Inventaire'!$O94&gt;=TODAY(),'Inventaire'!$O94&lt;=TODAY()+90),'Inventaire'!$E94,"")</f>
        <v/>
      </c>
      <c r="C138" s="25">
        <f>IF(AND('Inventaire'!$A94&lt;&gt;"",'Inventaire'!$O94&gt;=TODAY(),'Inventaire'!$O94&lt;=TODAY()+90),'Inventaire'!$G94,"")</f>
        <v/>
      </c>
      <c r="D138" s="32">
        <f>IF(AND('Inventaire'!$A94&lt;&gt;"",'Inventaire'!$O94&gt;=TODAY(),'Inventaire'!$O94&lt;=TODAY()+90),'Inventaire'!$O94,"")</f>
        <v/>
      </c>
      <c r="E138" s="10">
        <f>IF(AND('Inventaire'!$A94&lt;&gt;"",'Inventaire'!$O94&gt;=TODAY(),'Inventaire'!$O94&lt;=TODAY()+90),'Inventaire'!$P94,"")</f>
        <v/>
      </c>
    </row>
    <row r="139">
      <c r="A139" s="14">
        <f>IF(AND('Inventaire'!$A95&lt;&gt;"",'Inventaire'!$O95&gt;=TODAY(),'Inventaire'!$O95&lt;=TODAY()+90),'Inventaire'!$A95,"")</f>
        <v/>
      </c>
      <c r="B139" s="26">
        <f>IF(AND('Inventaire'!$A95&lt;&gt;"",'Inventaire'!$O95&gt;=TODAY(),'Inventaire'!$O95&lt;=TODAY()+90),'Inventaire'!$E95,"")</f>
        <v/>
      </c>
      <c r="C139" s="26">
        <f>IF(AND('Inventaire'!$A95&lt;&gt;"",'Inventaire'!$O95&gt;=TODAY(),'Inventaire'!$O95&lt;=TODAY()+90),'Inventaire'!$G95,"")</f>
        <v/>
      </c>
      <c r="D139" s="35">
        <f>IF(AND('Inventaire'!$A95&lt;&gt;"",'Inventaire'!$O95&gt;=TODAY(),'Inventaire'!$O95&lt;=TODAY()+90),'Inventaire'!$O95,"")</f>
        <v/>
      </c>
      <c r="E139" s="14">
        <f>IF(AND('Inventaire'!$A95&lt;&gt;"",'Inventaire'!$O95&gt;=TODAY(),'Inventaire'!$O95&lt;=TODAY()+90),'Inventaire'!$P95,"")</f>
        <v/>
      </c>
    </row>
    <row r="140">
      <c r="A140" s="10">
        <f>IF(AND('Inventaire'!$A96&lt;&gt;"",'Inventaire'!$O96&gt;=TODAY(),'Inventaire'!$O96&lt;=TODAY()+90),'Inventaire'!$A96,"")</f>
        <v/>
      </c>
      <c r="B140" s="25">
        <f>IF(AND('Inventaire'!$A96&lt;&gt;"",'Inventaire'!$O96&gt;=TODAY(),'Inventaire'!$O96&lt;=TODAY()+90),'Inventaire'!$E96,"")</f>
        <v/>
      </c>
      <c r="C140" s="25">
        <f>IF(AND('Inventaire'!$A96&lt;&gt;"",'Inventaire'!$O96&gt;=TODAY(),'Inventaire'!$O96&lt;=TODAY()+90),'Inventaire'!$G96,"")</f>
        <v/>
      </c>
      <c r="D140" s="32">
        <f>IF(AND('Inventaire'!$A96&lt;&gt;"",'Inventaire'!$O96&gt;=TODAY(),'Inventaire'!$O96&lt;=TODAY()+90),'Inventaire'!$O96,"")</f>
        <v/>
      </c>
      <c r="E140" s="10">
        <f>IF(AND('Inventaire'!$A96&lt;&gt;"",'Inventaire'!$O96&gt;=TODAY(),'Inventaire'!$O96&lt;=TODAY()+90),'Inventaire'!$P96,"")</f>
        <v/>
      </c>
    </row>
    <row r="141">
      <c r="A141" s="14">
        <f>IF(AND('Inventaire'!$A97&lt;&gt;"",'Inventaire'!$O97&gt;=TODAY(),'Inventaire'!$O97&lt;=TODAY()+90),'Inventaire'!$A97,"")</f>
        <v/>
      </c>
      <c r="B141" s="26">
        <f>IF(AND('Inventaire'!$A97&lt;&gt;"",'Inventaire'!$O97&gt;=TODAY(),'Inventaire'!$O97&lt;=TODAY()+90),'Inventaire'!$E97,"")</f>
        <v/>
      </c>
      <c r="C141" s="26">
        <f>IF(AND('Inventaire'!$A97&lt;&gt;"",'Inventaire'!$O97&gt;=TODAY(),'Inventaire'!$O97&lt;=TODAY()+90),'Inventaire'!$G97,"")</f>
        <v/>
      </c>
      <c r="D141" s="35">
        <f>IF(AND('Inventaire'!$A97&lt;&gt;"",'Inventaire'!$O97&gt;=TODAY(),'Inventaire'!$O97&lt;=TODAY()+90),'Inventaire'!$O97,"")</f>
        <v/>
      </c>
      <c r="E141" s="14">
        <f>IF(AND('Inventaire'!$A97&lt;&gt;"",'Inventaire'!$O97&gt;=TODAY(),'Inventaire'!$O97&lt;=TODAY()+90),'Inventaire'!$P97,"")</f>
        <v/>
      </c>
    </row>
    <row r="142">
      <c r="A142" s="10">
        <f>IF(AND('Inventaire'!$A98&lt;&gt;"",'Inventaire'!$O98&gt;=TODAY(),'Inventaire'!$O98&lt;=TODAY()+90),'Inventaire'!$A98,"")</f>
        <v/>
      </c>
      <c r="B142" s="25">
        <f>IF(AND('Inventaire'!$A98&lt;&gt;"",'Inventaire'!$O98&gt;=TODAY(),'Inventaire'!$O98&lt;=TODAY()+90),'Inventaire'!$E98,"")</f>
        <v/>
      </c>
      <c r="C142" s="25">
        <f>IF(AND('Inventaire'!$A98&lt;&gt;"",'Inventaire'!$O98&gt;=TODAY(),'Inventaire'!$O98&lt;=TODAY()+90),'Inventaire'!$G98,"")</f>
        <v/>
      </c>
      <c r="D142" s="32">
        <f>IF(AND('Inventaire'!$A98&lt;&gt;"",'Inventaire'!$O98&gt;=TODAY(),'Inventaire'!$O98&lt;=TODAY()+90),'Inventaire'!$O98,"")</f>
        <v/>
      </c>
      <c r="E142" s="10">
        <f>IF(AND('Inventaire'!$A98&lt;&gt;"",'Inventaire'!$O98&gt;=TODAY(),'Inventaire'!$O98&lt;=TODAY()+90),'Inventaire'!$P98,"")</f>
        <v/>
      </c>
    </row>
    <row r="143">
      <c r="A143" s="14">
        <f>IF(AND('Inventaire'!$A99&lt;&gt;"",'Inventaire'!$O99&gt;=TODAY(),'Inventaire'!$O99&lt;=TODAY()+90),'Inventaire'!$A99,"")</f>
        <v/>
      </c>
      <c r="B143" s="26">
        <f>IF(AND('Inventaire'!$A99&lt;&gt;"",'Inventaire'!$O99&gt;=TODAY(),'Inventaire'!$O99&lt;=TODAY()+90),'Inventaire'!$E99,"")</f>
        <v/>
      </c>
      <c r="C143" s="26">
        <f>IF(AND('Inventaire'!$A99&lt;&gt;"",'Inventaire'!$O99&gt;=TODAY(),'Inventaire'!$O99&lt;=TODAY()+90),'Inventaire'!$G99,"")</f>
        <v/>
      </c>
      <c r="D143" s="35">
        <f>IF(AND('Inventaire'!$A99&lt;&gt;"",'Inventaire'!$O99&gt;=TODAY(),'Inventaire'!$O99&lt;=TODAY()+90),'Inventaire'!$O99,"")</f>
        <v/>
      </c>
      <c r="E143" s="14">
        <f>IF(AND('Inventaire'!$A99&lt;&gt;"",'Inventaire'!$O99&gt;=TODAY(),'Inventaire'!$O99&lt;=TODAY()+90),'Inventaire'!$P99,"")</f>
        <v/>
      </c>
    </row>
    <row r="144">
      <c r="A144" s="10">
        <f>IF(AND('Inventaire'!$A100&lt;&gt;"",'Inventaire'!$O100&gt;=TODAY(),'Inventaire'!$O100&lt;=TODAY()+90),'Inventaire'!$A100,"")</f>
        <v/>
      </c>
      <c r="B144" s="25">
        <f>IF(AND('Inventaire'!$A100&lt;&gt;"",'Inventaire'!$O100&gt;=TODAY(),'Inventaire'!$O100&lt;=TODAY()+90),'Inventaire'!$E100,"")</f>
        <v/>
      </c>
      <c r="C144" s="25">
        <f>IF(AND('Inventaire'!$A100&lt;&gt;"",'Inventaire'!$O100&gt;=TODAY(),'Inventaire'!$O100&lt;=TODAY()+90),'Inventaire'!$G100,"")</f>
        <v/>
      </c>
      <c r="D144" s="32">
        <f>IF(AND('Inventaire'!$A100&lt;&gt;"",'Inventaire'!$O100&gt;=TODAY(),'Inventaire'!$O100&lt;=TODAY()+90),'Inventaire'!$O100,"")</f>
        <v/>
      </c>
      <c r="E144" s="10">
        <f>IF(AND('Inventaire'!$A100&lt;&gt;"",'Inventaire'!$O100&gt;=TODAY(),'Inventaire'!$O100&lt;=TODAY()+90),'Inventaire'!$P100,"")</f>
        <v/>
      </c>
    </row>
    <row r="145">
      <c r="A145" s="14">
        <f>IF(AND('Inventaire'!$A101&lt;&gt;"",'Inventaire'!$O101&gt;=TODAY(),'Inventaire'!$O101&lt;=TODAY()+90),'Inventaire'!$A101,"")</f>
        <v/>
      </c>
      <c r="B145" s="26">
        <f>IF(AND('Inventaire'!$A101&lt;&gt;"",'Inventaire'!$O101&gt;=TODAY(),'Inventaire'!$O101&lt;=TODAY()+90),'Inventaire'!$E101,"")</f>
        <v/>
      </c>
      <c r="C145" s="26">
        <f>IF(AND('Inventaire'!$A101&lt;&gt;"",'Inventaire'!$O101&gt;=TODAY(),'Inventaire'!$O101&lt;=TODAY()+90),'Inventaire'!$G101,"")</f>
        <v/>
      </c>
      <c r="D145" s="35">
        <f>IF(AND('Inventaire'!$A101&lt;&gt;"",'Inventaire'!$O101&gt;=TODAY(),'Inventaire'!$O101&lt;=TODAY()+90),'Inventaire'!$O101,"")</f>
        <v/>
      </c>
      <c r="E145" s="14">
        <f>IF(AND('Inventaire'!$A101&lt;&gt;"",'Inventaire'!$O101&gt;=TODAY(),'Inventaire'!$O101&lt;=TODAY()+90),'Inventaire'!$P101,"")</f>
        <v/>
      </c>
    </row>
  </sheetData>
  <mergeCells count="1">
    <mergeCell ref="A1:Z1"/>
  </mergeCells>
  <pageMargins left="0.75" right="0.75" top="1" bottom="1" header="0.5" footer="0.5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11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34" customWidth="1" min="2" max="2"/>
    <col width="78" customWidth="1" min="3" max="3"/>
    <col width="4" customWidth="1" min="4" max="4"/>
    <col width="4" customWidth="1" min="5" max="5"/>
    <col width="4" customWidth="1" min="6" max="6"/>
    <col width="4" customWidth="1" min="7" max="7"/>
    <col width="4" customWidth="1" min="8" max="8"/>
  </cols>
  <sheetData>
    <row r="1" ht="30" customHeight="1">
      <c r="A1" s="19" t="inlineStr">
        <is>
          <t>Mode d'emploi — Inventaire matériel informatique</t>
        </is>
      </c>
    </row>
    <row r="2"/>
    <row r="3">
      <c r="A3" s="17" t="inlineStr">
        <is>
          <t>Feuille</t>
        </is>
      </c>
      <c r="B3" s="17" t="inlineStr">
        <is>
          <t>Objectif</t>
        </is>
      </c>
      <c r="C3" s="17" t="inlineStr">
        <is>
          <t>Utilisation</t>
        </is>
      </c>
    </row>
    <row r="4" ht="54" customHeight="1">
      <c r="A4" s="25" t="inlineStr">
        <is>
          <t>Inventaire</t>
        </is>
      </c>
      <c r="B4" s="25" t="inlineStr">
        <is>
          <t>Table principale de suivi du parc informatique.</t>
        </is>
      </c>
      <c r="C4" s="25" t="inlineStr">
        <is>
          <t>Renseignez ou modifiez les cellules jaunes. Les colonnes Prix TTC, durée et fin de garantie, prochaine vérification et conformité sont calculées automatiquement.</t>
        </is>
      </c>
    </row>
    <row r="5" ht="54" customHeight="1">
      <c r="A5" s="26" t="inlineStr">
        <is>
          <t>Synthèse</t>
        </is>
      </c>
      <c r="B5" s="26" t="inlineStr">
        <is>
          <t>Tableau de bord de suivi pour la direction et le responsable informatique.</t>
        </is>
      </c>
      <c r="C5" s="26" t="inlineStr">
        <is>
          <t>Consultez les indicateurs, les analyses par type, état et site, ainsi que les graphiques. Les résultats couvrent les 100 lignes préparées de l'inventaire.</t>
        </is>
      </c>
    </row>
    <row r="6" ht="54" customHeight="1">
      <c r="A6" s="25" t="inlineStr">
        <is>
          <t>Référentiels</t>
        </is>
      </c>
      <c r="B6" s="25" t="inlineStr">
        <is>
          <t>Listes de valeurs et règles standard de garantie.</t>
        </is>
      </c>
      <c r="C6" s="25" t="inlineStr">
        <is>
          <t>Mettez à jour les types de matériel, taux de TVA, garanties, états, services et villes lorsque les pratiques internes évoluent.</t>
        </is>
      </c>
    </row>
    <row r="7" ht="54" customHeight="1">
      <c r="A7" s="26" t="inlineStr">
        <is>
          <t>Couleurs</t>
        </is>
      </c>
      <c r="B7" s="26" t="inlineStr">
        <is>
          <t>Repères visuels de saisie et de contrôle.</t>
        </is>
      </c>
      <c r="C7" s="26" t="inlineStr">
        <is>
          <t>Jaune pâle : données modifiables. Rose : en-têtes. Bleu : totaux et indicateurs. Vert : situation conforme ou en service. Rouge : contrôle ou réparation requis.</t>
        </is>
      </c>
    </row>
    <row r="8"/>
    <row r="9"/>
    <row r="10">
      <c r="A10" s="24" t="inlineStr">
        <is>
          <t>Conseil d'utilisation</t>
        </is>
      </c>
    </row>
    <row r="11" ht="38" customHeight="1">
      <c r="A11" s="3" t="inlineStr">
        <is>
          <t>Conservez un identifiant unique par matériel, renseignez une date de contrôle effective et vérifiez régulièrement les équipements affichés en rouge.</t>
        </is>
      </c>
    </row>
  </sheetData>
  <mergeCells count="1"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2026-09-07T10:17:24Z</dcterms:created>
  <dcterms:modified xmlns:dcterms="http://purl.org/dc/terms/" xmlns:xsi="http://www.w3.org/2001/XMLSchema-instance" xsi:type="dcterms:W3CDTF">2026-09-07T10:17:24Z</dcterms:modified>
</cp:coreProperties>
</file>