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evis"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1">
    <numFmt numFmtId="164" formatCode="#\ ##0,00\ &quot;€&quot;"/>
  </numFmts>
  <fonts count="7">
    <font>
      <name val="Calibri"/>
      <family val="2"/>
      <color theme="1"/>
      <sz val="11"/>
      <scheme val="minor"/>
    </font>
    <font>
      <name val="Calibri"/>
      <b val="1"/>
      <color rgb="00E11D48"/>
      <sz val="18"/>
    </font>
    <font>
      <name val="Calibri"/>
      <b val="1"/>
      <color rgb="00374151"/>
      <sz val="10"/>
    </font>
    <font>
      <name val="Calibri"/>
      <color rgb="001F2937"/>
      <sz val="10"/>
    </font>
    <font>
      <name val="Calibri"/>
      <b val="1"/>
      <color rgb="00FFFFFF"/>
      <sz val="11"/>
    </font>
    <font>
      <b val="1"/>
    </font>
    <font>
      <b val="1"/>
      <color rgb="000891B2"/>
      <sz val="12"/>
    </font>
  </fonts>
  <fills count="8">
    <fill>
      <patternFill/>
    </fill>
    <fill>
      <patternFill patternType="gray125"/>
    </fill>
    <fill>
      <patternFill patternType="solid">
        <fgColor rgb="00E11D48"/>
      </patternFill>
    </fill>
    <fill>
      <patternFill patternType="solid">
        <fgColor rgb="00FFFBEB"/>
      </patternFill>
    </fill>
    <fill>
      <patternFill patternType="solid">
        <fgColor rgb="00FDF0F3"/>
      </patternFill>
    </fill>
    <fill>
      <patternFill patternType="solid">
        <fgColor rgb="00FFFFFF"/>
      </patternFill>
    </fill>
    <fill>
      <patternFill patternType="solid">
        <fgColor rgb="000891B2"/>
      </patternFill>
    </fill>
    <fill>
      <patternFill patternType="solid">
        <fgColor rgb="00BE123C"/>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9">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xf>
    <xf numFmtId="0" fontId="3" fillId="3" borderId="1" applyAlignment="1" pivotButton="0" quotePrefix="0" xfId="0">
      <alignment horizontal="center" vertical="center" wrapText="1"/>
    </xf>
    <xf numFmtId="164" fontId="3" fillId="3" borderId="1" applyAlignment="1" pivotButton="0" quotePrefix="0" xfId="0">
      <alignment horizontal="left" vertical="center"/>
    </xf>
    <xf numFmtId="10" fontId="3" fillId="3" borderId="1" applyAlignment="1" pivotButton="0" quotePrefix="0" xfId="0">
      <alignment horizontal="center" vertical="center" wrapText="1"/>
    </xf>
    <xf numFmtId="164" fontId="0" fillId="4" borderId="1" applyAlignment="1" pivotButton="0" quotePrefix="0" xfId="0">
      <alignment horizontal="left" vertical="center"/>
    </xf>
    <xf numFmtId="0" fontId="3" fillId="5" borderId="1" applyAlignment="1" pivotButton="0" quotePrefix="0" xfId="0">
      <alignment horizontal="center" vertical="center" wrapText="1"/>
    </xf>
    <xf numFmtId="0" fontId="3" fillId="5" borderId="1" applyAlignment="1" pivotButton="0" quotePrefix="0" xfId="0">
      <alignment horizontal="left" vertical="center"/>
    </xf>
    <xf numFmtId="164" fontId="0" fillId="5" borderId="1" applyAlignment="1" pivotButton="0" quotePrefix="0" xfId="0">
      <alignment horizontal="left" vertical="center"/>
    </xf>
    <xf numFmtId="164" fontId="5" fillId="0" borderId="0" pivotButton="0" quotePrefix="0" xfId="0"/>
    <xf numFmtId="10" fontId="3" fillId="3" borderId="1" pivotButton="0" quotePrefix="0" xfId="0"/>
    <xf numFmtId="0" fontId="4" fillId="6" borderId="0" applyAlignment="1" pivotButton="0" quotePrefix="0" xfId="0">
      <alignment horizontal="right" vertical="center"/>
    </xf>
    <xf numFmtId="164" fontId="4" fillId="6" borderId="0" pivotButton="0" quotePrefix="0" xfId="0"/>
    <xf numFmtId="0" fontId="2" fillId="5" borderId="1" pivotButton="0" quotePrefix="0" xfId="0"/>
    <xf numFmtId="0" fontId="6" fillId="5" borderId="1" pivotButton="0" quotePrefix="0" xfId="0"/>
    <xf numFmtId="0" fontId="2" fillId="4" borderId="1" pivotButton="0" quotePrefix="0" xfId="0"/>
    <xf numFmtId="164" fontId="6" fillId="4" borderId="1" pivotButton="0" quotePrefix="0" xfId="0"/>
    <xf numFmtId="164" fontId="6" fillId="5" borderId="1" pivotButton="0" quotePrefix="0" xfId="0"/>
    <xf numFmtId="0" fontId="3" fillId="4" borderId="1" pivotButton="0" quotePrefix="0" xfId="0"/>
    <xf numFmtId="164" fontId="0" fillId="4" borderId="1" pivotButton="0" quotePrefix="0" xfId="0"/>
    <xf numFmtId="0" fontId="3" fillId="5" borderId="1" pivotButton="0" quotePrefix="0" xfId="0"/>
    <xf numFmtId="164" fontId="0" fillId="5" borderId="1" pivotButton="0" quotePrefix="0" xfId="0"/>
    <xf numFmtId="0" fontId="4" fillId="7" borderId="0" applyAlignment="1" pivotButton="0" quotePrefix="0" xfId="0">
      <alignment horizontal="left" vertical="center" indent="1"/>
    </xf>
    <xf numFmtId="0" fontId="3" fillId="0" borderId="0" applyAlignment="1" pivotButton="0" quotePrefix="0" xfId="0">
      <alignment horizontal="left" vertical="center" wrapText="1"/>
    </xf>
  </cellXfs>
  <cellStyles count="1">
    <cellStyle name="Normal" xfId="0" builtinId="0" hidden="0"/>
  </cellStyles>
  <dxfs count="2">
    <dxf>
      <font>
        <name val="Calibri"/>
        <b val="1"/>
        <color rgb="00DC2626"/>
        <sz val="10"/>
      </font>
    </dxf>
    <dxf>
      <font>
        <name val="Calibri"/>
        <b val="1"/>
        <color rgb="0016A34A"/>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Total HT par catégorie</a:t>
            </a:r>
          </a:p>
        </rich>
      </tx>
    </title>
    <plotArea>
      <barChart>
        <barDir val="col"/>
        <grouping val="clustered"/>
        <ser>
          <idx val="0"/>
          <order val="0"/>
          <tx>
            <strRef>
              <f>'Tableau de bord'!B9</f>
            </strRef>
          </tx>
          <spPr>
            <a:solidFill xmlns:a="http://schemas.openxmlformats.org/drawingml/2006/main">
              <a:srgbClr val="E11D48"/>
            </a:solidFill>
            <a:ln xmlns:a="http://schemas.openxmlformats.org/drawingml/2006/main">
              <a:prstDash val="solid"/>
            </a:ln>
          </spPr>
          <cat>
            <numRef>
              <f>'Tableau de bord'!$A$10:$A$17</f>
            </numRef>
          </cat>
          <val>
            <numRef>
              <f>'Tableau de bord'!$B$10:$B$17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Catégorie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HT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du montant HT par catégorie</a:t>
            </a:r>
          </a:p>
        </rich>
      </tx>
    </title>
    <plotArea>
      <pieChart>
        <varyColors val="1"/>
        <ser>
          <idx val="0"/>
          <order val="0"/>
          <tx>
            <strRef>
              <f>'Tableau de bord'!B9</f>
            </strRef>
          </tx>
          <spPr>
            <a:ln xmlns:a="http://schemas.openxmlformats.org/drawingml/2006/main">
              <a:prstDash val="solid"/>
            </a:ln>
          </spPr>
          <cat>
            <numRef>
              <f>'Tableau de bord'!$A$10:$A$17</f>
            </numRef>
          </cat>
          <val>
            <numRef>
              <f>'Tableau de bord'!$B$10:$B$17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612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20</row>
      <rowOff>0</rowOff>
    </from>
    <ext cx="61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26"/>
  <sheetViews>
    <sheetView showGridLines="0" workbookViewId="0">
      <pane ySplit="9" topLeftCell="A10" activePane="bottomLeft" state="frozen"/>
      <selection pane="bottomLeft" activeCell="A1" sqref="A1"/>
    </sheetView>
  </sheetViews>
  <sheetFormatPr baseColWidth="8" defaultRowHeight="15"/>
  <cols>
    <col width="6" customWidth="1" min="1" max="1"/>
    <col width="34" customWidth="1" min="2" max="2"/>
    <col width="20" customWidth="1" min="3" max="3"/>
    <col width="10" customWidth="1" min="4" max="4"/>
    <col width="8" customWidth="1" min="5" max="5"/>
    <col width="16" customWidth="1" min="6" max="6"/>
    <col width="10" customWidth="1" min="7" max="7"/>
    <col width="15" customWidth="1" min="8" max="8"/>
    <col width="14" customWidth="1" min="9" max="9"/>
    <col width="15" customWidth="1" min="10" max="10"/>
  </cols>
  <sheetData>
    <row r="1" ht="30" customHeight="1">
      <c r="A1" s="1" t="inlineStr">
        <is>
          <t>DEVIS BÂTIMENT</t>
        </is>
      </c>
    </row>
    <row r="3">
      <c r="A3" s="2" t="inlineStr">
        <is>
          <t>Entreprise :</t>
        </is>
      </c>
      <c r="B3" s="3" t="inlineStr">
        <is>
          <t>Bâti Rénov SARL</t>
        </is>
      </c>
      <c r="G3" s="2" t="inlineStr">
        <is>
          <t>Client :</t>
        </is>
      </c>
      <c r="H3" s="3" t="inlineStr">
        <is>
          <t>Camille Dubois</t>
        </is>
      </c>
    </row>
    <row r="4">
      <c r="A4" s="2" t="inlineStr">
        <is>
          <t>Adresse :</t>
        </is>
      </c>
      <c r="B4" s="3" t="inlineStr">
        <is>
          <t>12 Rue des Artisans, 69003 Lyon</t>
        </is>
      </c>
      <c r="G4" s="2" t="inlineStr">
        <is>
          <t>Adresse chantier :</t>
        </is>
      </c>
      <c r="H4" s="3" t="inlineStr">
        <is>
          <t>8 Allée des Tilleuls, 69006 Lyon</t>
        </is>
      </c>
    </row>
    <row r="5">
      <c r="A5" s="2" t="inlineStr">
        <is>
          <t>SIRET :</t>
        </is>
      </c>
      <c r="B5" s="3" t="inlineStr">
        <is>
          <t>812 456 789 00023</t>
        </is>
      </c>
      <c r="G5" s="2" t="inlineStr">
        <is>
          <t>N° Devis :</t>
        </is>
      </c>
      <c r="H5" s="3" t="inlineStr">
        <is>
          <t>DEV-2026-0142</t>
        </is>
      </c>
    </row>
    <row r="6">
      <c r="A6" s="2" t="inlineStr">
        <is>
          <t>Téléphone :</t>
        </is>
      </c>
      <c r="B6" s="3" t="inlineStr">
        <is>
          <t>04 78 45 12 36</t>
        </is>
      </c>
      <c r="G6" s="2" t="inlineStr">
        <is>
          <t>Date :</t>
        </is>
      </c>
      <c r="H6" s="3" t="inlineStr">
        <is>
          <t>19/07/2026</t>
        </is>
      </c>
    </row>
    <row r="7">
      <c r="A7" s="2" t="inlineStr">
        <is>
          <t>Email :</t>
        </is>
      </c>
      <c r="B7" s="3" t="inlineStr">
        <is>
          <t>contact@bati-renov.fr</t>
        </is>
      </c>
      <c r="G7" s="2" t="inlineStr">
        <is>
          <t>Validité :</t>
        </is>
      </c>
      <c r="H7" s="3" t="inlineStr">
        <is>
          <t>3 mois</t>
        </is>
      </c>
    </row>
    <row r="9">
      <c r="A9" s="4" t="inlineStr">
        <is>
          <t>N°</t>
        </is>
      </c>
      <c r="B9" s="4" t="inlineStr">
        <is>
          <t>Désignation</t>
        </is>
      </c>
      <c r="C9" s="4" t="inlineStr">
        <is>
          <t>Catégorie</t>
        </is>
      </c>
      <c r="D9" s="4" t="inlineStr">
        <is>
          <t>Quantité</t>
        </is>
      </c>
      <c r="E9" s="4" t="inlineStr">
        <is>
          <t>Unité</t>
        </is>
      </c>
      <c r="F9" s="4" t="inlineStr">
        <is>
          <t>Prix unitaire HT</t>
        </is>
      </c>
      <c r="G9" s="4" t="inlineStr">
        <is>
          <t>Taux TVA</t>
        </is>
      </c>
      <c r="H9" s="4" t="inlineStr">
        <is>
          <t>Total HT</t>
        </is>
      </c>
      <c r="I9" s="4" t="inlineStr">
        <is>
          <t>Montant TVA</t>
        </is>
      </c>
      <c r="J9" s="4" t="inlineStr">
        <is>
          <t>Total TTC</t>
        </is>
      </c>
    </row>
    <row r="10">
      <c r="A10" s="5" t="n">
        <v>1</v>
      </c>
      <c r="B10" s="6" t="inlineStr">
        <is>
          <t>Démolition cloison existante</t>
        </is>
      </c>
      <c r="C10" s="6" t="inlineStr">
        <is>
          <t>Gros œuvre</t>
        </is>
      </c>
      <c r="D10" s="7" t="n">
        <v>12</v>
      </c>
      <c r="E10" s="5" t="inlineStr">
        <is>
          <t>m²</t>
        </is>
      </c>
      <c r="F10" s="8" t="n">
        <v>28.5</v>
      </c>
      <c r="G10" s="9" t="n">
        <v>0.2</v>
      </c>
      <c r="H10" s="10">
        <f>D10*F10</f>
        <v/>
      </c>
      <c r="I10" s="10">
        <f>H10*G10</f>
        <v/>
      </c>
      <c r="J10" s="10">
        <f>H10+I10</f>
        <v/>
      </c>
    </row>
    <row r="11">
      <c r="A11" s="11" t="n">
        <v>2</v>
      </c>
      <c r="B11" s="12" t="inlineStr">
        <is>
          <t>Maçonnerie fondation garage</t>
        </is>
      </c>
      <c r="C11" s="12" t="inlineStr">
        <is>
          <t>Gros œuvre</t>
        </is>
      </c>
      <c r="D11" s="7" t="n">
        <v>8</v>
      </c>
      <c r="E11" s="11" t="inlineStr">
        <is>
          <t>m³</t>
        </is>
      </c>
      <c r="F11" s="8" t="n">
        <v>210</v>
      </c>
      <c r="G11" s="9" t="n">
        <v>0.2</v>
      </c>
      <c r="H11" s="13">
        <f>D11*F11</f>
        <v/>
      </c>
      <c r="I11" s="13">
        <f>H11*G11</f>
        <v/>
      </c>
      <c r="J11" s="13">
        <f>H11+I11</f>
        <v/>
      </c>
    </row>
    <row r="12">
      <c r="A12" s="5" t="n">
        <v>3</v>
      </c>
      <c r="B12" s="6" t="inlineStr">
        <is>
          <t>Charpente bois traditionnelle</t>
        </is>
      </c>
      <c r="C12" s="6" t="inlineStr">
        <is>
          <t>Charpente/Couverture</t>
        </is>
      </c>
      <c r="D12" s="7" t="n">
        <v>45</v>
      </c>
      <c r="E12" s="5" t="inlineStr">
        <is>
          <t>m²</t>
        </is>
      </c>
      <c r="F12" s="8" t="n">
        <v>95</v>
      </c>
      <c r="G12" s="9" t="n">
        <v>0.1</v>
      </c>
      <c r="H12" s="10">
        <f>D12*F12</f>
        <v/>
      </c>
      <c r="I12" s="10">
        <f>H12*G12</f>
        <v/>
      </c>
      <c r="J12" s="10">
        <f>H12+I12</f>
        <v/>
      </c>
    </row>
    <row r="13">
      <c r="A13" s="11" t="n">
        <v>4</v>
      </c>
      <c r="B13" s="12" t="inlineStr">
        <is>
          <t>Couverture tuiles terre cuite</t>
        </is>
      </c>
      <c r="C13" s="12" t="inlineStr">
        <is>
          <t>Charpente/Couverture</t>
        </is>
      </c>
      <c r="D13" s="7" t="n">
        <v>45</v>
      </c>
      <c r="E13" s="11" t="inlineStr">
        <is>
          <t>m²</t>
        </is>
      </c>
      <c r="F13" s="8" t="n">
        <v>68</v>
      </c>
      <c r="G13" s="9" t="n">
        <v>0.1</v>
      </c>
      <c r="H13" s="13">
        <f>D13*F13</f>
        <v/>
      </c>
      <c r="I13" s="13">
        <f>H13*G13</f>
        <v/>
      </c>
      <c r="J13" s="13">
        <f>H13+I13</f>
        <v/>
      </c>
    </row>
    <row r="14">
      <c r="A14" s="5" t="n">
        <v>5</v>
      </c>
      <c r="B14" s="6" t="inlineStr">
        <is>
          <t>Mise aux normes tableau électrique</t>
        </is>
      </c>
      <c r="C14" s="6" t="inlineStr">
        <is>
          <t>Électricité</t>
        </is>
      </c>
      <c r="D14" s="7" t="n">
        <v>1</v>
      </c>
      <c r="E14" s="5" t="inlineStr">
        <is>
          <t>forfait</t>
        </is>
      </c>
      <c r="F14" s="8" t="n">
        <v>890</v>
      </c>
      <c r="G14" s="9" t="n">
        <v>0.2</v>
      </c>
      <c r="H14" s="10">
        <f>D14*F14</f>
        <v/>
      </c>
      <c r="I14" s="10">
        <f>H14*G14</f>
        <v/>
      </c>
      <c r="J14" s="10">
        <f>H14+I14</f>
        <v/>
      </c>
    </row>
    <row r="15">
      <c r="A15" s="11" t="n">
        <v>6</v>
      </c>
      <c r="B15" s="12" t="inlineStr">
        <is>
          <t>Installation salle de bain complète</t>
        </is>
      </c>
      <c r="C15" s="12" t="inlineStr">
        <is>
          <t>Plomberie</t>
        </is>
      </c>
      <c r="D15" s="7" t="n">
        <v>1</v>
      </c>
      <c r="E15" s="11" t="inlineStr">
        <is>
          <t>forfait</t>
        </is>
      </c>
      <c r="F15" s="8" t="n">
        <v>3200</v>
      </c>
      <c r="G15" s="9" t="n">
        <v>0.1</v>
      </c>
      <c r="H15" s="13">
        <f>D15*F15</f>
        <v/>
      </c>
      <c r="I15" s="13">
        <f>H15*G15</f>
        <v/>
      </c>
      <c r="J15" s="13">
        <f>H15+I15</f>
        <v/>
      </c>
    </row>
    <row r="16">
      <c r="A16" s="5" t="n">
        <v>7</v>
      </c>
      <c r="B16" s="6" t="inlineStr">
        <is>
          <t>Peinture murs et plafonds</t>
        </is>
      </c>
      <c r="C16" s="6" t="inlineStr">
        <is>
          <t>Peinture</t>
        </is>
      </c>
      <c r="D16" s="7" t="n">
        <v>60</v>
      </c>
      <c r="E16" s="5" t="inlineStr">
        <is>
          <t>m²</t>
        </is>
      </c>
      <c r="F16" s="8" t="n">
        <v>22</v>
      </c>
      <c r="G16" s="9" t="n">
        <v>0.1</v>
      </c>
      <c r="H16" s="10">
        <f>D16*F16</f>
        <v/>
      </c>
      <c r="I16" s="10">
        <f>H16*G16</f>
        <v/>
      </c>
      <c r="J16" s="10">
        <f>H16+I16</f>
        <v/>
      </c>
    </row>
    <row r="17">
      <c r="A17" s="11" t="n">
        <v>8</v>
      </c>
      <c r="B17" s="12" t="inlineStr">
        <is>
          <t>Carrelage sol grès cérame</t>
        </is>
      </c>
      <c r="C17" s="12" t="inlineStr">
        <is>
          <t>Revêtements sols</t>
        </is>
      </c>
      <c r="D17" s="7" t="n">
        <v>35</v>
      </c>
      <c r="E17" s="11" t="inlineStr">
        <is>
          <t>m²</t>
        </is>
      </c>
      <c r="F17" s="8" t="n">
        <v>48</v>
      </c>
      <c r="G17" s="9" t="n">
        <v>0.1</v>
      </c>
      <c r="H17" s="13">
        <f>D17*F17</f>
        <v/>
      </c>
      <c r="I17" s="13">
        <f>H17*G17</f>
        <v/>
      </c>
      <c r="J17" s="13">
        <f>H17+I17</f>
        <v/>
      </c>
    </row>
    <row r="18">
      <c r="A18" s="5" t="n">
        <v>9</v>
      </c>
      <c r="B18" s="6" t="inlineStr">
        <is>
          <t>Menuiseries extérieures aluminium</t>
        </is>
      </c>
      <c r="C18" s="6" t="inlineStr">
        <is>
          <t>Menuiserie</t>
        </is>
      </c>
      <c r="D18" s="7" t="n">
        <v>6</v>
      </c>
      <c r="E18" s="5" t="inlineStr">
        <is>
          <t>u</t>
        </is>
      </c>
      <c r="F18" s="8" t="n">
        <v>620</v>
      </c>
      <c r="G18" s="9" t="n">
        <v>0.1</v>
      </c>
      <c r="H18" s="10">
        <f>D18*F18</f>
        <v/>
      </c>
      <c r="I18" s="10">
        <f>H18*G18</f>
        <v/>
      </c>
      <c r="J18" s="10">
        <f>H18+I18</f>
        <v/>
      </c>
    </row>
    <row r="19">
      <c r="A19" s="11" t="n">
        <v>10</v>
      </c>
      <c r="B19" s="12" t="inlineStr">
        <is>
          <t>Isolation combles perdus</t>
        </is>
      </c>
      <c r="C19" s="12" t="inlineStr">
        <is>
          <t>Isolation</t>
        </is>
      </c>
      <c r="D19" s="7" t="n">
        <v>80</v>
      </c>
      <c r="E19" s="11" t="inlineStr">
        <is>
          <t>m²</t>
        </is>
      </c>
      <c r="F19" s="8" t="n">
        <v>24.5</v>
      </c>
      <c r="G19" s="9" t="n">
        <v>0.055</v>
      </c>
      <c r="H19" s="13">
        <f>D19*F19</f>
        <v/>
      </c>
      <c r="I19" s="13">
        <f>H19*G19</f>
        <v/>
      </c>
      <c r="J19" s="13">
        <f>H19+I19</f>
        <v/>
      </c>
    </row>
    <row r="21">
      <c r="G21" s="2" t="inlineStr">
        <is>
          <t>Sous-total HT :</t>
        </is>
      </c>
      <c r="H21" s="14">
        <f>SUM(H10:H19)</f>
        <v/>
      </c>
    </row>
    <row r="22">
      <c r="G22" s="2" t="inlineStr">
        <is>
          <t>Total TVA :</t>
        </is>
      </c>
      <c r="H22" s="14">
        <f>SUM(I10:I19)</f>
        <v/>
      </c>
    </row>
    <row r="23">
      <c r="G23" s="2" t="inlineStr">
        <is>
          <t>Remise (%) :</t>
        </is>
      </c>
      <c r="H23" s="15" t="n">
        <v>0.05</v>
      </c>
    </row>
    <row r="24">
      <c r="G24" s="2" t="inlineStr">
        <is>
          <t>Total HT net remise :</t>
        </is>
      </c>
      <c r="H24" s="14">
        <f>H21*(1-H23)</f>
        <v/>
      </c>
    </row>
    <row r="25">
      <c r="G25" s="2" t="inlineStr">
        <is>
          <t>Total TVA net remise :</t>
        </is>
      </c>
      <c r="H25" s="14">
        <f>H22*(1-H23)</f>
        <v/>
      </c>
    </row>
    <row r="26">
      <c r="G26" s="16" t="inlineStr">
        <is>
          <t>TOTAL TTC NET À PAYER :</t>
        </is>
      </c>
      <c r="H26" s="17">
        <f>H24+H25</f>
        <v/>
      </c>
    </row>
  </sheetData>
  <mergeCells count="1">
    <mergeCell ref="A1:J1"/>
  </mergeCells>
  <conditionalFormatting sqref="J10:J19">
    <cfRule type="expression" priority="1" dxfId="0" stopIfTrue="0">
      <formula>J10&gt;2000</formula>
    </cfRule>
    <cfRule type="expression" priority="2" dxfId="1" stopIfTrue="0">
      <formula>J10&lt;=2000</formula>
    </cfRule>
  </conditionalFormatting>
  <dataValidations count="1">
    <dataValidation sqref="C10:C19" showErrorMessage="1" showInputMessage="1" allowBlank="1" type="list">
      <formula1>"Gros œuvre,Charpente/Couverture,Électricité,Plomberie,Peinture,Revêtements sols,Menuiserie,Isolation"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7"/>
  <sheetViews>
    <sheetView showGridLines="0" workbookViewId="0">
      <selection activeCell="A1" sqref="A1"/>
    </sheetView>
  </sheetViews>
  <sheetFormatPr baseColWidth="8" defaultRowHeight="15"/>
  <cols>
    <col width="26" customWidth="1" min="1" max="1"/>
    <col width="16" customWidth="1" min="2" max="2"/>
    <col width="4" customWidth="1" min="3" max="3"/>
    <col width="14" customWidth="1" min="4" max="4"/>
    <col width="14" customWidth="1" min="5" max="5"/>
    <col width="14" customWidth="1" min="6" max="6"/>
    <col width="14" customWidth="1" min="7" max="7"/>
    <col width="14" customWidth="1" min="8" max="8"/>
  </cols>
  <sheetData>
    <row r="1" ht="28" customHeight="1">
      <c r="A1" s="1" t="inlineStr">
        <is>
          <t>TABLEAU DE BORD DU DEVIS</t>
        </is>
      </c>
    </row>
    <row r="3">
      <c r="A3" s="18" t="inlineStr">
        <is>
          <t>Nombre de lignes</t>
        </is>
      </c>
      <c r="B3" s="19">
        <f>COUNTA(Devis!B10:B19)</f>
        <v/>
      </c>
    </row>
    <row r="4">
      <c r="A4" s="20" t="inlineStr">
        <is>
          <t>Total devis TTC net</t>
        </is>
      </c>
      <c r="B4" s="21">
        <f>Devis!H26</f>
        <v/>
      </c>
    </row>
    <row r="5">
      <c r="A5" s="18" t="inlineStr">
        <is>
          <t>Prix moyen par ligne HT</t>
        </is>
      </c>
      <c r="B5" s="22">
        <f>IFERROR(AVERAGE(Devis!H10:H19),0)</f>
        <v/>
      </c>
    </row>
    <row r="6">
      <c r="A6" s="20" t="inlineStr">
        <is>
          <t>Ligne la plus chère (HT)</t>
        </is>
      </c>
      <c r="B6" s="21">
        <f>MAX(Devis!H10:H19)</f>
        <v/>
      </c>
    </row>
    <row r="9">
      <c r="A9" s="4" t="inlineStr">
        <is>
          <t>Catégorie</t>
        </is>
      </c>
      <c r="B9" s="4" t="inlineStr">
        <is>
          <t>Total HT</t>
        </is>
      </c>
    </row>
    <row r="10">
      <c r="A10" s="23" t="inlineStr">
        <is>
          <t>Gros œuvre</t>
        </is>
      </c>
      <c r="B10" s="24">
        <f>SUMIF(Devis!C10:C19,A10,Devis!H10:H19)</f>
        <v/>
      </c>
    </row>
    <row r="11">
      <c r="A11" s="25" t="inlineStr">
        <is>
          <t>Charpente/Couverture</t>
        </is>
      </c>
      <c r="B11" s="26">
        <f>SUMIF(Devis!C10:C19,A11,Devis!H10:H19)</f>
        <v/>
      </c>
    </row>
    <row r="12">
      <c r="A12" s="23" t="inlineStr">
        <is>
          <t>Électricité</t>
        </is>
      </c>
      <c r="B12" s="24">
        <f>SUMIF(Devis!C10:C19,A12,Devis!H10:H19)</f>
        <v/>
      </c>
    </row>
    <row r="13">
      <c r="A13" s="25" t="inlineStr">
        <is>
          <t>Plomberie</t>
        </is>
      </c>
      <c r="B13" s="26">
        <f>SUMIF(Devis!C10:C19,A13,Devis!H10:H19)</f>
        <v/>
      </c>
    </row>
    <row r="14">
      <c r="A14" s="23" t="inlineStr">
        <is>
          <t>Peinture</t>
        </is>
      </c>
      <c r="B14" s="24">
        <f>SUMIF(Devis!C10:C19,A14,Devis!H10:H19)</f>
        <v/>
      </c>
    </row>
    <row r="15">
      <c r="A15" s="25" t="inlineStr">
        <is>
          <t>Revêtements sols</t>
        </is>
      </c>
      <c r="B15" s="26">
        <f>SUMIF(Devis!C10:C19,A15,Devis!H10:H19)</f>
        <v/>
      </c>
    </row>
    <row r="16">
      <c r="A16" s="23" t="inlineStr">
        <is>
          <t>Menuiserie</t>
        </is>
      </c>
      <c r="B16" s="24">
        <f>SUMIF(Devis!C10:C19,A16,Devis!H10:H19)</f>
        <v/>
      </c>
    </row>
    <row r="17">
      <c r="A17" s="25" t="inlineStr">
        <is>
          <t>Isolation</t>
        </is>
      </c>
      <c r="B17" s="26">
        <f>SUMIF(Devis!C10:C19,A17,Devis!H10:H19)</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9"/>
  <sheetViews>
    <sheetView showGridLines="0" workbookViewId="0">
      <selection activeCell="A1" sqref="A1"/>
    </sheetView>
  </sheetViews>
  <sheetFormatPr baseColWidth="8" defaultRowHeight="15"/>
  <cols>
    <col width="22" customWidth="1" min="1" max="1"/>
    <col width="22" customWidth="1" min="2" max="2"/>
    <col width="22" customWidth="1" min="3" max="3"/>
    <col width="22" customWidth="1" min="4" max="4"/>
  </cols>
  <sheetData>
    <row r="1" ht="28" customHeight="1">
      <c r="A1" s="1" t="inlineStr">
        <is>
          <t>MODE D'EMPLOI DU CLASSEUR</t>
        </is>
      </c>
    </row>
    <row r="3" ht="18" customHeight="1">
      <c r="A3" s="27" t="inlineStr">
        <is>
          <t>Feuille « Devis »</t>
        </is>
      </c>
    </row>
    <row r="4" ht="48" customHeight="1">
      <c r="A4" s="28" t="inlineStr">
        <is>
          <t>Contient l'en-tête (entreprise et client), puis le tableau détaillé des prestations. Les cellules jaune pâle (Quantité, Prix unitaire HT, Taux TVA, Remise) sont modifiables. Les colonnes Total HT, Montant TVA et Total TTC se calculent automatiquement.</t>
        </is>
      </c>
    </row>
    <row r="6" ht="18" customHeight="1">
      <c r="A6" s="27" t="inlineStr">
        <is>
          <t>Colonnes du tableau</t>
        </is>
      </c>
    </row>
    <row r="7" ht="48" customHeight="1">
      <c r="A7" s="28" t="inlineStr">
        <is>
          <t>N° : numéro de ligne. Désignation : nature de la prestation. Catégorie : liste déroulante (Gros œuvre, Charpente/Couverture, Électricité, Plomberie, Peinture, Revêtements sols, Menuiserie, Isolation). Quantité et Unité : métré des travaux. Prix unitaire HT : tarif au m², m³, u ou forfait.</t>
        </is>
      </c>
    </row>
    <row r="9" ht="18" customHeight="1">
      <c r="A9" s="27" t="inlineStr">
        <is>
          <t>Totaux</t>
        </is>
      </c>
    </row>
    <row r="10" ht="48" customHeight="1">
      <c r="A10" s="28" t="inlineStr">
        <is>
          <t>Le sous-total HT, le total TVA et le total TTC net (après remise éventuelle) sont calculés en bas du tableau. Le total final est mis en évidence en bleu.</t>
        </is>
      </c>
    </row>
    <row r="12" ht="18" customHeight="1">
      <c r="A12" s="27" t="inlineStr">
        <is>
          <t>Feuille « Tableau de bord »</t>
        </is>
      </c>
    </row>
    <row r="13" ht="48" customHeight="1">
      <c r="A13" s="28" t="inlineStr">
        <is>
          <t>Affiche les indicateurs clés du devis (nombre de lignes, total TTC net, prix moyen, ligne la plus chère) ainsi qu'un récapitulatif par catégorie avec un graphique en barres et un graphique circulaire.</t>
        </is>
      </c>
    </row>
    <row r="15" ht="18" customHeight="1">
      <c r="A15" s="27" t="inlineStr">
        <is>
          <t>Mise à jour</t>
        </is>
      </c>
    </row>
    <row r="16" ht="48" customHeight="1">
      <c r="A16" s="28" t="inlineStr">
        <is>
          <t>Pour ajouter une ligne de prestation, insérez une ligne dans le tableau de la feuille « Devis » en respectant les formules des colonnes H, I et J, puis ajustez les plages SUM/SUMIF si nécessaire.</t>
        </is>
      </c>
    </row>
    <row r="18" ht="18" customHeight="1">
      <c r="A18" s="27" t="inlineStr">
        <is>
          <t>Couleurs</t>
        </is>
      </c>
    </row>
    <row r="19" ht="48" customHeight="1">
      <c r="A19" s="28" t="inlineStr">
        <is>
          <t>Rose : en-têtes principaux. Bleu : totaux et éléments clés. Jaune pâle : cellules à saisir. Vert : montant maîtrisé. Rouge : montant élevé à vérifier.</t>
        </is>
      </c>
    </row>
  </sheetData>
  <mergeCells count="13">
    <mergeCell ref="A1:D1"/>
    <mergeCell ref="A3:D3"/>
    <mergeCell ref="A4:D4"/>
    <mergeCell ref="A6:D6"/>
    <mergeCell ref="A7:D7"/>
    <mergeCell ref="A9:D9"/>
    <mergeCell ref="A10:D10"/>
    <mergeCell ref="A12:D12"/>
    <mergeCell ref="A13:D13"/>
    <mergeCell ref="A15:D15"/>
    <mergeCell ref="A16:D16"/>
    <mergeCell ref="A18:D18"/>
    <mergeCell ref="A19:D1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2026-07-19T15:01:27Z</dcterms:created>
  <dcterms:modified xmlns:dcterms="http://purl.org/dc/terms/" xmlns:xsi="http://www.w3.org/2001/XMLSchema-instance" xsi:type="dcterms:W3CDTF">2026-07-19T15:01:27Z</dcterms:modified>
</cp:coreProperties>
</file>