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_équipe" sheetId="1" state="visible" r:id="rId1"/>
    <sheet xmlns:r="http://schemas.openxmlformats.org/officeDocument/2006/relationships" name="Référentiel" sheetId="2" state="visible" r:id="rId2"/>
    <sheet xmlns:r="http://schemas.openxmlformats.org/officeDocument/2006/relationships" name="Tableau_de_bord" sheetId="3" state="visible" r:id="rId3"/>
    <sheet xmlns:r="http://schemas.openxmlformats.org/officeDocument/2006/relationships" name="Mode_d_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#\ ##0,00\ &quot;€&quot;"/>
    <numFmt numFmtId="167" formatCode="0.0"/>
  </numFmts>
  <fonts count="5">
    <font>
      <name val="Calibri"/>
      <family val="2"/>
      <color theme="1"/>
      <sz val="11"/>
      <scheme val="minor"/>
    </font>
    <font>
      <b val="1"/>
      <color rgb="00E11D48"/>
      <sz val="16"/>
    </font>
    <font>
      <b val="1"/>
      <color rgb="00FFFFFF"/>
      <sz val="11"/>
    </font>
    <font>
      <b val="1"/>
      <color rgb="00FFFFFF"/>
      <sz val="10"/>
    </font>
    <font>
      <sz val="10"/>
    </font>
  </fonts>
  <fills count="8">
    <fill>
      <patternFill/>
    </fill>
    <fill>
      <patternFill patternType="gray125"/>
    </fill>
    <fill>
      <patternFill patternType="solid">
        <fgColor rgb="00E11D48"/>
        <bgColor rgb="00E11D48"/>
      </patternFill>
    </fill>
    <fill>
      <patternFill patternType="solid">
        <fgColor rgb="00FDF0F3"/>
        <bgColor rgb="00FDF0F3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BE123C"/>
        <bgColor rgb="00BE123C"/>
      </patternFill>
    </fill>
    <fill>
      <patternFill patternType="solid">
        <fgColor rgb="000891B2"/>
        <bgColor rgb="000891B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6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3" fillId="6" borderId="0" pivotButton="0" quotePrefix="0" xfId="0"/>
    <xf numFmtId="0" fontId="0" fillId="6" borderId="0" pivotButton="0" quotePrefix="0" xfId="0"/>
    <xf numFmtId="0" fontId="4" fillId="3" borderId="1" pivotButton="0" quotePrefix="0" xfId="0"/>
    <xf numFmtId="0" fontId="2" fillId="7" borderId="1" applyAlignment="1" pivotButton="0" quotePrefix="0" xfId="0">
      <alignment horizontal="center" vertical="center" wrapText="1"/>
    </xf>
    <xf numFmtId="0" fontId="4" fillId="5" borderId="1" pivotButton="0" quotePrefix="0" xfId="0"/>
    <xf numFmtId="9" fontId="2" fillId="7" borderId="1" applyAlignment="1" pivotButton="0" quotePrefix="0" xfId="0">
      <alignment horizontal="center" vertical="center" wrapText="1"/>
    </xf>
    <xf numFmtId="166" fontId="2" fillId="7" borderId="1" applyAlignment="1" pivotButton="0" quotePrefix="0" xfId="0">
      <alignment horizontal="center" vertical="center" wrapText="1"/>
    </xf>
    <xf numFmtId="167" fontId="2" fillId="7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3" fillId="6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16A34A"/>
      </font>
      <fill>
        <patternFill patternType="solid">
          <fgColor rgb="00D1F3DC"/>
          <bgColor rgb="00D1F3DC"/>
        </patternFill>
      </fill>
    </dxf>
    <dxf>
      <font>
        <b val="1"/>
        <color rgb="00DC2626"/>
      </font>
      <fill>
        <patternFill patternType="solid">
          <fgColor rgb="00FADBD8"/>
          <bgColor rgb="00FADBD8"/>
        </patternFill>
      </fill>
    </dxf>
    <dxf>
      <font>
        <b val="1"/>
        <color rgb="00DC2626"/>
      </font>
      <fill>
        <patternFill patternType="solid">
          <fgColor rgb="00FCE7E9"/>
          <bgColor rgb="00FCE7E9"/>
        </patternFill>
      </fill>
    </dxf>
    <dxf>
      <fill>
        <patternFill patternType="solid">
          <fgColor rgb="00FADBD8"/>
          <bgColor rgb="00FADBD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Nombre de tâches par responsable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'Tableau_de_bord'!B14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'Tableau_de_bord'!$A$15:$A$24</f>
            </numRef>
          </cat>
          <val>
            <numRef>
              <f>'Tableau_de_bord'!$B$15:$B$24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Responsable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Nb tâches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</a:t>
            </a:r>
          </a:p>
        </rich>
      </tx>
    </title>
    <plotArea>
      <pieChart>
        <varyColors val="1"/>
        <ser>
          <idx val="0"/>
          <order val="0"/>
          <tx>
            <strRef>
              <f>'Tableau_de_bord'!B28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'Tableau_de_bord'!$A$29:$A$33</f>
            </numRef>
          </cat>
          <val>
            <numRef>
              <f>'Tableau_de_bord'!$B$29:$B$33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Avancement moyen par projet</a:t>
            </a:r>
          </a:p>
        </rich>
      </tx>
    </title>
    <plotArea>
      <lineChart>
        <grouping val="standard"/>
        <ser>
          <idx val="0"/>
          <order val="0"/>
          <tx>
            <strRef>
              <f>'Tableau_de_bord'!B37</f>
            </strRef>
          </tx>
          <spPr>
            <a:ln xmlns:a="http://schemas.openxmlformats.org/drawingml/2006/main" w="20000">
              <a:solidFill>
                <a:srgbClr val="0891B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'Tableau_de_bord'!$A$38:$A$42</f>
            </numRef>
          </cat>
          <val>
            <numRef>
              <f>'Tableau_de_bord'!$B$38:$B$42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Avancement moyen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38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30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1" customWidth="1" min="11" max="11"/>
    <col width="13" customWidth="1" min="12" max="12"/>
    <col width="13" customWidth="1" min="13" max="13"/>
    <col width="25" customWidth="1" min="14" max="14"/>
    <col width="15" customWidth="1" min="15" max="15"/>
  </cols>
  <sheetData>
    <row r="1" ht="26" customHeight="1">
      <c r="A1" s="1" t="inlineStr">
        <is>
          <t>PLANNING ÉQUIPE 2026</t>
        </is>
      </c>
    </row>
    <row r="2" ht="32" customHeight="1">
      <c r="A2" s="2" t="inlineStr">
        <is>
          <t>ID Tâche</t>
        </is>
      </c>
      <c r="B2" s="2" t="inlineStr">
        <is>
          <t>Projet</t>
        </is>
      </c>
      <c r="C2" s="2" t="inlineStr">
        <is>
          <t>Tâche</t>
        </is>
      </c>
      <c r="D2" s="2" t="inlineStr">
        <is>
          <t>Responsable</t>
        </is>
      </c>
      <c r="E2" s="2" t="inlineStr">
        <is>
          <t>Ville</t>
        </is>
      </c>
      <c r="F2" s="2" t="inlineStr">
        <is>
          <t>Date de début</t>
        </is>
      </c>
      <c r="G2" s="2" t="inlineStr">
        <is>
          <t>Date de fin</t>
        </is>
      </c>
      <c r="H2" s="2" t="inlineStr">
        <is>
          <t>Durée estimée (jours)</t>
        </is>
      </c>
      <c r="I2" s="2" t="inlineStr">
        <is>
          <t>Durée réalisée (jours)</t>
        </is>
      </c>
      <c r="J2" s="2" t="inlineStr">
        <is>
          <t>Statut</t>
        </is>
      </c>
      <c r="K2" s="2" t="inlineStr">
        <is>
          <t>Priorité</t>
        </is>
      </c>
      <c r="L2" s="2" t="inlineStr">
        <is>
          <t>% Avancement</t>
        </is>
      </c>
      <c r="M2" s="2" t="inlineStr">
        <is>
          <t>Jours de retard</t>
        </is>
      </c>
      <c r="N2" s="2" t="inlineStr">
        <is>
          <t>Commentaire</t>
        </is>
      </c>
      <c r="O2" s="2" t="inlineStr">
        <is>
          <t>Coût estimé (€)</t>
        </is>
      </c>
    </row>
    <row r="3">
      <c r="A3" s="3" t="inlineStr">
        <is>
          <t>T001</t>
        </is>
      </c>
      <c r="B3" s="4" t="inlineStr">
        <is>
          <t>Refonte Site Web</t>
        </is>
      </c>
      <c r="C3" s="4" t="inlineStr">
        <is>
          <t>Préparation planning mensuel</t>
        </is>
      </c>
      <c r="D3" s="3" t="inlineStr">
        <is>
          <t>Camille</t>
        </is>
      </c>
      <c r="E3" s="3" t="inlineStr">
        <is>
          <t>Paris</t>
        </is>
      </c>
      <c r="F3" s="5" t="n">
        <v>46027</v>
      </c>
      <c r="G3" s="5" t="n">
        <v>46031</v>
      </c>
      <c r="H3" s="3">
        <f>DATEDIF(F3,G3,"d")+1</f>
        <v/>
      </c>
      <c r="I3" s="6" t="n">
        <v>9</v>
      </c>
      <c r="J3" s="3" t="inlineStr">
        <is>
          <t>Terminé</t>
        </is>
      </c>
      <c r="K3" s="3" t="inlineStr">
        <is>
          <t>Haute</t>
        </is>
      </c>
      <c r="L3" s="7">
        <f>IF(J3="Terminé",1,IF(J3="En cours",0.5,IF(J3="À faire",0,0.75)))</f>
        <v/>
      </c>
      <c r="M3" s="3">
        <f>IF(AND(J3&lt;&gt;"Terminé",G3&lt;TODAY()),TODAY()-G3,0)</f>
        <v/>
      </c>
      <c r="N3" s="8" t="inlineStr"/>
      <c r="O3" s="9" t="n">
        <v>800</v>
      </c>
    </row>
    <row r="4">
      <c r="A4" s="10" t="inlineStr">
        <is>
          <t>T002</t>
        </is>
      </c>
      <c r="B4" s="11" t="inlineStr">
        <is>
          <t>Lancement Produit</t>
        </is>
      </c>
      <c r="C4" s="11" t="inlineStr">
        <is>
          <t>Coordination réunion client</t>
        </is>
      </c>
      <c r="D4" s="10" t="inlineStr">
        <is>
          <t>Julien</t>
        </is>
      </c>
      <c r="E4" s="10" t="inlineStr">
        <is>
          <t>Lyon</t>
        </is>
      </c>
      <c r="F4" s="12" t="n">
        <v>46034</v>
      </c>
      <c r="G4" s="12" t="n">
        <v>46036</v>
      </c>
      <c r="H4" s="10">
        <f>DATEDIF(F4,G4,"d")+1</f>
        <v/>
      </c>
      <c r="I4" s="6" t="n">
        <v>3</v>
      </c>
      <c r="J4" s="10" t="inlineStr">
        <is>
          <t>Terminé</t>
        </is>
      </c>
      <c r="K4" s="10" t="inlineStr">
        <is>
          <t>Normale</t>
        </is>
      </c>
      <c r="L4" s="13">
        <f>IF(J4="Terminé",1,IF(J4="En cours",0.5,IF(J4="À faire",0,0.75)))</f>
        <v/>
      </c>
      <c r="M4" s="10">
        <f>IF(AND(J4&lt;&gt;"Terminé",G4&lt;TODAY()),TODAY()-G4,0)</f>
        <v/>
      </c>
      <c r="N4" s="8" t="inlineStr"/>
      <c r="O4" s="9" t="n">
        <v>450</v>
      </c>
    </row>
    <row r="5">
      <c r="A5" s="3" t="inlineStr">
        <is>
          <t>T003</t>
        </is>
      </c>
      <c r="B5" s="4" t="inlineStr">
        <is>
          <t>Refonte Site Web</t>
        </is>
      </c>
      <c r="C5" s="4" t="inlineStr">
        <is>
          <t>Validation livrable</t>
        </is>
      </c>
      <c r="D5" s="3" t="inlineStr">
        <is>
          <t>Émilie</t>
        </is>
      </c>
      <c r="E5" s="3" t="inlineStr">
        <is>
          <t>Marseille</t>
        </is>
      </c>
      <c r="F5" s="5" t="n">
        <v>46037</v>
      </c>
      <c r="G5" s="5" t="n">
        <v>46042</v>
      </c>
      <c r="H5" s="3">
        <f>DATEDIF(F5,G5,"d")+1</f>
        <v/>
      </c>
      <c r="I5" s="6" t="n">
        <v>4</v>
      </c>
      <c r="J5" s="3" t="inlineStr">
        <is>
          <t>En cours</t>
        </is>
      </c>
      <c r="K5" s="3" t="inlineStr">
        <is>
          <t>Haute</t>
        </is>
      </c>
      <c r="L5" s="7">
        <f>IF(J5="Terminé",1,IF(J5="En cours",0.5,IF(J5="À faire",0,0.75)))</f>
        <v/>
      </c>
      <c r="M5" s="3">
        <f>IF(AND(J5&lt;&gt;"Terminé",G5&lt;TODAY()),TODAY()-G5,0)</f>
        <v/>
      </c>
      <c r="N5" s="8" t="inlineStr"/>
      <c r="O5" s="9" t="n">
        <v>1200</v>
      </c>
    </row>
    <row r="6">
      <c r="A6" s="10" t="inlineStr">
        <is>
          <t>T004</t>
        </is>
      </c>
      <c r="B6" s="11" t="inlineStr">
        <is>
          <t>Migration Système</t>
        </is>
      </c>
      <c r="C6" s="11" t="inlineStr">
        <is>
          <t>Mise à jour planning équipe</t>
        </is>
      </c>
      <c r="D6" s="10" t="inlineStr">
        <is>
          <t>Lucas</t>
        </is>
      </c>
      <c r="E6" s="10" t="inlineStr">
        <is>
          <t>Toulouse</t>
        </is>
      </c>
      <c r="F6" s="12" t="n">
        <v>46040</v>
      </c>
      <c r="G6" s="12" t="n">
        <v>46044</v>
      </c>
      <c r="H6" s="10">
        <f>DATEDIF(F6,G6,"d")+1</f>
        <v/>
      </c>
      <c r="I6" s="6" t="n">
        <v>2</v>
      </c>
      <c r="J6" s="10" t="inlineStr">
        <is>
          <t>En retard</t>
        </is>
      </c>
      <c r="K6" s="10" t="inlineStr">
        <is>
          <t>Urgente</t>
        </is>
      </c>
      <c r="L6" s="13">
        <f>IF(J6="Terminé",1,IF(J6="En cours",0.5,IF(J6="À faire",0,0.75)))</f>
        <v/>
      </c>
      <c r="M6" s="10">
        <f>IF(AND(J6&lt;&gt;"Terminé",G6&lt;TODAY()),TODAY()-G6,0)</f>
        <v/>
      </c>
      <c r="N6" s="8" t="inlineStr"/>
      <c r="O6" s="9" t="n">
        <v>950</v>
      </c>
    </row>
    <row r="7">
      <c r="A7" s="3" t="inlineStr">
        <is>
          <t>T005</t>
        </is>
      </c>
      <c r="B7" s="4" t="inlineStr">
        <is>
          <t>Lancement Produit</t>
        </is>
      </c>
      <c r="C7" s="4" t="inlineStr">
        <is>
          <t>Suivi des échéances</t>
        </is>
      </c>
      <c r="D7" s="3" t="inlineStr">
        <is>
          <t>Chloé</t>
        </is>
      </c>
      <c r="E7" s="3" t="inlineStr">
        <is>
          <t>Bordeaux</t>
        </is>
      </c>
      <c r="F7" s="5" t="n">
        <v>46042</v>
      </c>
      <c r="G7" s="5" t="n">
        <v>46047</v>
      </c>
      <c r="H7" s="3">
        <f>DATEDIF(F7,G7,"d")+1</f>
        <v/>
      </c>
      <c r="I7" s="6" t="n">
        <v>3</v>
      </c>
      <c r="J7" s="3" t="inlineStr">
        <is>
          <t>En cours</t>
        </is>
      </c>
      <c r="K7" s="3" t="inlineStr">
        <is>
          <t>Normale</t>
        </is>
      </c>
      <c r="L7" s="7">
        <f>IF(J7="Terminé",1,IF(J7="En cours",0.5,IF(J7="À faire",0,0.75)))</f>
        <v/>
      </c>
      <c r="M7" s="3">
        <f>IF(AND(J7&lt;&gt;"Terminé",G7&lt;TODAY()),TODAY()-G7,0)</f>
        <v/>
      </c>
      <c r="N7" s="8" t="inlineStr"/>
      <c r="O7" s="9" t="n">
        <v>700</v>
      </c>
    </row>
    <row r="8">
      <c r="A8" s="10" t="inlineStr">
        <is>
          <t>T006</t>
        </is>
      </c>
      <c r="B8" s="11" t="inlineStr">
        <is>
          <t>Formation Interne</t>
        </is>
      </c>
      <c r="C8" s="11" t="inlineStr">
        <is>
          <t>Organisation formation interne</t>
        </is>
      </c>
      <c r="D8" s="10" t="inlineStr">
        <is>
          <t>Thomas</t>
        </is>
      </c>
      <c r="E8" s="10" t="inlineStr">
        <is>
          <t>Lille</t>
        </is>
      </c>
      <c r="F8" s="12" t="n">
        <v>46055</v>
      </c>
      <c r="G8" s="12" t="n">
        <v>46059</v>
      </c>
      <c r="H8" s="10">
        <f>DATEDIF(F8,G8,"d")+1</f>
        <v/>
      </c>
      <c r="I8" s="6" t="n">
        <v>0</v>
      </c>
      <c r="J8" s="10" t="inlineStr">
        <is>
          <t>À faire</t>
        </is>
      </c>
      <c r="K8" s="10" t="inlineStr">
        <is>
          <t>Basse</t>
        </is>
      </c>
      <c r="L8" s="13">
        <f>IF(J8="Terminé",1,IF(J8="En cours",0.5,IF(J8="À faire",0,0.75)))</f>
        <v/>
      </c>
      <c r="M8" s="10">
        <f>IF(AND(J8&lt;&gt;"Terminé",G8&lt;TODAY()),TODAY()-G8,0)</f>
        <v/>
      </c>
      <c r="N8" s="8" t="inlineStr"/>
      <c r="O8" s="9" t="n">
        <v>600</v>
      </c>
    </row>
    <row r="9">
      <c r="A9" s="3" t="inlineStr">
        <is>
          <t>T007</t>
        </is>
      </c>
      <c r="B9" s="4" t="inlineStr">
        <is>
          <t>Migration Système</t>
        </is>
      </c>
      <c r="C9" s="4" t="inlineStr">
        <is>
          <t>Revue avancement projet</t>
        </is>
      </c>
      <c r="D9" s="3" t="inlineStr">
        <is>
          <t>Léa</t>
        </is>
      </c>
      <c r="E9" s="3" t="inlineStr">
        <is>
          <t>Nantes</t>
        </is>
      </c>
      <c r="F9" s="5" t="n">
        <v>46056</v>
      </c>
      <c r="G9" s="5" t="n">
        <v>46063</v>
      </c>
      <c r="H9" s="3">
        <f>DATEDIF(F9,G9,"d")+1</f>
        <v/>
      </c>
      <c r="I9" s="6" t="n">
        <v>1</v>
      </c>
      <c r="J9" s="3" t="inlineStr">
        <is>
          <t>En attente</t>
        </is>
      </c>
      <c r="K9" s="3" t="inlineStr">
        <is>
          <t>Normale</t>
        </is>
      </c>
      <c r="L9" s="7">
        <f>IF(J9="Terminé",1,IF(J9="En cours",0.5,IF(J9="À faire",0,0.75)))</f>
        <v/>
      </c>
      <c r="M9" s="3">
        <f>IF(AND(J9&lt;&gt;"Terminé",G9&lt;TODAY()),TODAY()-G9,0)</f>
        <v/>
      </c>
      <c r="N9" s="8" t="inlineStr"/>
      <c r="O9" s="9" t="n">
        <v>1100</v>
      </c>
    </row>
    <row r="10">
      <c r="A10" s="10" t="inlineStr">
        <is>
          <t>T008</t>
        </is>
      </c>
      <c r="B10" s="11" t="inlineStr">
        <is>
          <t>Comité Pilotage</t>
        </is>
      </c>
      <c r="C10" s="11" t="inlineStr">
        <is>
          <t>Préparation comité de pilotage</t>
        </is>
      </c>
      <c r="D10" s="10" t="inlineStr">
        <is>
          <t>Nicolas</t>
        </is>
      </c>
      <c r="E10" s="10" t="inlineStr">
        <is>
          <t>Strasbourg</t>
        </is>
      </c>
      <c r="F10" s="12" t="n">
        <v>46058</v>
      </c>
      <c r="G10" s="12" t="n">
        <v>46059</v>
      </c>
      <c r="H10" s="10">
        <f>DATEDIF(F10,G10,"d")+1</f>
        <v/>
      </c>
      <c r="I10" s="6" t="n">
        <v>2</v>
      </c>
      <c r="J10" s="10" t="inlineStr">
        <is>
          <t>Terminé</t>
        </is>
      </c>
      <c r="K10" s="10" t="inlineStr">
        <is>
          <t>Haute</t>
        </is>
      </c>
      <c r="L10" s="13">
        <f>IF(J10="Terminé",1,IF(J10="En cours",0.5,IF(J10="À faire",0,0.75)))</f>
        <v/>
      </c>
      <c r="M10" s="10">
        <f>IF(AND(J10&lt;&gt;"Terminé",G10&lt;TODAY()),TODAY()-G10,0)</f>
        <v/>
      </c>
      <c r="N10" s="8" t="inlineStr"/>
      <c r="O10" s="9" t="n">
        <v>350</v>
      </c>
    </row>
    <row r="11">
      <c r="A11" s="3" t="inlineStr">
        <is>
          <t>T009</t>
        </is>
      </c>
      <c r="B11" s="4" t="inlineStr">
        <is>
          <t>Refonte Site Web</t>
        </is>
      </c>
      <c r="C11" s="4" t="inlineStr">
        <is>
          <t>Tests fonctionnels</t>
        </is>
      </c>
      <c r="D11" s="3" t="inlineStr">
        <is>
          <t>Manon</t>
        </is>
      </c>
      <c r="E11" s="3" t="inlineStr">
        <is>
          <t>Nice</t>
        </is>
      </c>
      <c r="F11" s="5" t="n">
        <v>46062</v>
      </c>
      <c r="G11" s="5" t="n">
        <v>46069</v>
      </c>
      <c r="H11" s="3">
        <f>DATEDIF(F11,G11,"d")+1</f>
        <v/>
      </c>
      <c r="I11" s="6" t="n">
        <v>5</v>
      </c>
      <c r="J11" s="3" t="inlineStr">
        <is>
          <t>En cours</t>
        </is>
      </c>
      <c r="K11" s="3" t="inlineStr">
        <is>
          <t>Urgente</t>
        </is>
      </c>
      <c r="L11" s="7">
        <f>IF(J11="Terminé",1,IF(J11="En cours",0.5,IF(J11="À faire",0,0.75)))</f>
        <v/>
      </c>
      <c r="M11" s="3">
        <f>IF(AND(J11&lt;&gt;"Terminé",G11&lt;TODAY()),TODAY()-G11,0)</f>
        <v/>
      </c>
      <c r="N11" s="8" t="inlineStr"/>
      <c r="O11" s="9" t="n">
        <v>1500</v>
      </c>
    </row>
    <row r="12">
      <c r="A12" s="10" t="inlineStr">
        <is>
          <t>T010</t>
        </is>
      </c>
      <c r="B12" s="11" t="inlineStr">
        <is>
          <t>Lancement Produit</t>
        </is>
      </c>
      <c r="C12" s="11" t="inlineStr">
        <is>
          <t>Communication marketing</t>
        </is>
      </c>
      <c r="D12" s="10" t="inlineStr">
        <is>
          <t>Antoine</t>
        </is>
      </c>
      <c r="E12" s="10" t="inlineStr">
        <is>
          <t>Rennes</t>
        </is>
      </c>
      <c r="F12" s="12" t="n">
        <v>46063</v>
      </c>
      <c r="G12" s="12" t="n">
        <v>46068</v>
      </c>
      <c r="H12" s="10">
        <f>DATEDIF(F12,G12,"d")+1</f>
        <v/>
      </c>
      <c r="I12" s="6" t="n">
        <v>0</v>
      </c>
      <c r="J12" s="10" t="inlineStr">
        <is>
          <t>À faire</t>
        </is>
      </c>
      <c r="K12" s="10" t="inlineStr">
        <is>
          <t>Normale</t>
        </is>
      </c>
      <c r="L12" s="13">
        <f>IF(J12="Terminé",1,IF(J12="En cours",0.5,IF(J12="À faire",0,0.75)))</f>
        <v/>
      </c>
      <c r="M12" s="10">
        <f>IF(AND(J12&lt;&gt;"Terminé",G12&lt;TODAY()),TODAY()-G12,0)</f>
        <v/>
      </c>
      <c r="N12" s="8" t="inlineStr"/>
      <c r="O12" s="9" t="n">
        <v>500</v>
      </c>
    </row>
  </sheetData>
  <mergeCells count="1">
    <mergeCell ref="A1:O1"/>
  </mergeCells>
  <conditionalFormatting sqref="J3:J12">
    <cfRule type="expression" priority="1" dxfId="0" stopIfTrue="1">
      <formula>$J3="Terminé"</formula>
    </cfRule>
    <cfRule type="expression" priority="2" dxfId="1" stopIfTrue="1">
      <formula>$J3="En retard"</formula>
    </cfRule>
  </conditionalFormatting>
  <conditionalFormatting sqref="M3:M12">
    <cfRule type="cellIs" priority="3" operator="greaterThan" dxfId="1">
      <formula>0</formula>
    </cfRule>
  </conditionalFormatting>
  <conditionalFormatting sqref="K3:K12">
    <cfRule type="expression" priority="4" dxfId="2">
      <formula>$K3="Haute"</formula>
    </cfRule>
    <cfRule type="expression" priority="5" dxfId="2">
      <formula>$K3="Urgente"</formula>
    </cfRule>
  </conditionalFormatting>
  <conditionalFormatting sqref="A3:O12">
    <cfRule type="expression" priority="6" dxfId="3" stopIfTrue="0">
      <formula>$M3&gt;0</formula>
    </cfRule>
  </conditionalFormatting>
  <dataValidations count="4">
    <dataValidation sqref="J3:J12" showErrorMessage="1" showInputMessage="1" allowBlank="1" type="list">
      <formula1>=Référentiel!$A$3:$A$7</formula1>
    </dataValidation>
    <dataValidation sqref="K3:K12" showErrorMessage="1" showInputMessage="1" allowBlank="1" type="list">
      <formula1>=Référentiel!$B$3:$B$6</formula1>
    </dataValidation>
    <dataValidation sqref="D3:D12" showErrorMessage="1" showInputMessage="1" allowBlank="1" type="list">
      <formula1>=Référentiel!$C$3:$C$12</formula1>
    </dataValidation>
    <dataValidation sqref="E3:E12" showErrorMessage="1" showInputMessage="1" allowBlank="1" type="list">
      <formula1>=Référentiel!$D$3:$D$12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24" customHeight="1">
      <c r="A1" s="14" t="inlineStr">
        <is>
          <t>RÉFÉRENTIEL - LISTES DE VALIDATION</t>
        </is>
      </c>
    </row>
    <row r="2">
      <c r="A2" s="2" t="inlineStr">
        <is>
          <t>Statuts</t>
        </is>
      </c>
      <c r="B2" s="2" t="inlineStr">
        <is>
          <t>Priorités</t>
        </is>
      </c>
      <c r="C2" s="2" t="inlineStr">
        <is>
          <t>Responsables</t>
        </is>
      </c>
      <c r="D2" s="2" t="inlineStr">
        <is>
          <t>Villes</t>
        </is>
      </c>
      <c r="E2" s="2" t="inlineStr">
        <is>
          <t>Types de tâches</t>
        </is>
      </c>
    </row>
    <row r="3">
      <c r="A3" s="3" t="inlineStr">
        <is>
          <t>À faire</t>
        </is>
      </c>
      <c r="B3" s="3" t="inlineStr">
        <is>
          <t>Basse</t>
        </is>
      </c>
      <c r="C3" s="3" t="inlineStr">
        <is>
          <t>Camille</t>
        </is>
      </c>
      <c r="D3" s="3" t="inlineStr">
        <is>
          <t>Paris</t>
        </is>
      </c>
      <c r="E3" s="3" t="inlineStr">
        <is>
          <t>Réunion</t>
        </is>
      </c>
    </row>
    <row r="4">
      <c r="A4" s="10" t="inlineStr">
        <is>
          <t>En cours</t>
        </is>
      </c>
      <c r="B4" s="10" t="inlineStr">
        <is>
          <t>Normale</t>
        </is>
      </c>
      <c r="C4" s="10" t="inlineStr">
        <is>
          <t>Julien</t>
        </is>
      </c>
      <c r="D4" s="10" t="inlineStr">
        <is>
          <t>Lyon</t>
        </is>
      </c>
      <c r="E4" s="10" t="inlineStr">
        <is>
          <t>Préparation</t>
        </is>
      </c>
    </row>
    <row r="5">
      <c r="A5" s="3" t="inlineStr">
        <is>
          <t>En attente</t>
        </is>
      </c>
      <c r="B5" s="3" t="inlineStr">
        <is>
          <t>Haute</t>
        </is>
      </c>
      <c r="C5" s="3" t="inlineStr">
        <is>
          <t>Émilie</t>
        </is>
      </c>
      <c r="D5" s="3" t="inlineStr">
        <is>
          <t>Marseille</t>
        </is>
      </c>
      <c r="E5" s="3" t="inlineStr">
        <is>
          <t>Suivi</t>
        </is>
      </c>
    </row>
    <row r="6">
      <c r="A6" s="10" t="inlineStr">
        <is>
          <t>Terminé</t>
        </is>
      </c>
      <c r="B6" s="10" t="inlineStr">
        <is>
          <t>Urgente</t>
        </is>
      </c>
      <c r="C6" s="10" t="inlineStr">
        <is>
          <t>Lucas</t>
        </is>
      </c>
      <c r="D6" s="10" t="inlineStr">
        <is>
          <t>Toulouse</t>
        </is>
      </c>
      <c r="E6" s="10" t="inlineStr">
        <is>
          <t>Validation</t>
        </is>
      </c>
    </row>
    <row r="7">
      <c r="A7" s="3" t="inlineStr">
        <is>
          <t>En retard</t>
        </is>
      </c>
      <c r="B7" s="3" t="inlineStr"/>
      <c r="C7" s="3" t="inlineStr">
        <is>
          <t>Chloé</t>
        </is>
      </c>
      <c r="D7" s="3" t="inlineStr">
        <is>
          <t>Bordeaux</t>
        </is>
      </c>
      <c r="E7" s="3" t="inlineStr">
        <is>
          <t>Livrable</t>
        </is>
      </c>
    </row>
    <row r="8">
      <c r="A8" s="10" t="inlineStr"/>
      <c r="B8" s="10" t="inlineStr"/>
      <c r="C8" s="10" t="inlineStr">
        <is>
          <t>Thomas</t>
        </is>
      </c>
      <c r="D8" s="10" t="inlineStr">
        <is>
          <t>Lille</t>
        </is>
      </c>
      <c r="E8" s="10" t="inlineStr">
        <is>
          <t>Formation</t>
        </is>
      </c>
    </row>
    <row r="9">
      <c r="A9" s="3" t="inlineStr"/>
      <c r="B9" s="3" t="inlineStr"/>
      <c r="C9" s="3" t="inlineStr">
        <is>
          <t>Léa</t>
        </is>
      </c>
      <c r="D9" s="3" t="inlineStr">
        <is>
          <t>Nantes</t>
        </is>
      </c>
      <c r="E9" s="3" t="inlineStr"/>
    </row>
    <row r="10">
      <c r="A10" s="10" t="inlineStr"/>
      <c r="B10" s="10" t="inlineStr"/>
      <c r="C10" s="10" t="inlineStr">
        <is>
          <t>Nicolas</t>
        </is>
      </c>
      <c r="D10" s="10" t="inlineStr">
        <is>
          <t>Strasbourg</t>
        </is>
      </c>
      <c r="E10" s="10" t="inlineStr"/>
    </row>
    <row r="11">
      <c r="A11" s="3" t="inlineStr"/>
      <c r="B11" s="3" t="inlineStr"/>
      <c r="C11" s="3" t="inlineStr">
        <is>
          <t>Manon</t>
        </is>
      </c>
      <c r="D11" s="3" t="inlineStr">
        <is>
          <t>Nice</t>
        </is>
      </c>
      <c r="E11" s="3" t="inlineStr"/>
    </row>
    <row r="12">
      <c r="A12" s="10" t="inlineStr"/>
      <c r="B12" s="10" t="inlineStr"/>
      <c r="C12" s="10" t="inlineStr">
        <is>
          <t>Antoine</t>
        </is>
      </c>
      <c r="D12" s="10" t="inlineStr">
        <is>
          <t>Rennes</t>
        </is>
      </c>
      <c r="E12" s="10" t="inlineStr"/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2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4" t="inlineStr">
        <is>
          <t>TABLEAU DE BORD - PLANNING ÉQUIPE</t>
        </is>
      </c>
    </row>
    <row r="3">
      <c r="A3" s="15" t="inlineStr">
        <is>
          <t>INDICATEURS CLÉS</t>
        </is>
      </c>
      <c r="B3" s="16" t="n"/>
    </row>
    <row r="4">
      <c r="A4" s="17" t="inlineStr">
        <is>
          <t>Nombre total de tâches</t>
        </is>
      </c>
      <c r="B4" s="18">
        <f>COUNTA(Planning_équipe!A:A)-1</f>
        <v/>
      </c>
    </row>
    <row r="5">
      <c r="A5" s="19" t="inlineStr">
        <is>
          <t>Nombre de tâches terminées</t>
        </is>
      </c>
      <c r="B5" s="18">
        <f>COUNTIF(Planning_équipe!J:J,"Terminé")</f>
        <v/>
      </c>
    </row>
    <row r="6">
      <c r="A6" s="17" t="inlineStr">
        <is>
          <t>Nombre de tâches en cours</t>
        </is>
      </c>
      <c r="B6" s="18">
        <f>COUNTIF(Planning_équipe!J:J,"En cours")</f>
        <v/>
      </c>
    </row>
    <row r="7">
      <c r="A7" s="19" t="inlineStr">
        <is>
          <t>Nombre de tâches en retard</t>
        </is>
      </c>
      <c r="B7" s="18">
        <f>COUNTIF(Planning_équipe!M:M,"&gt;0")</f>
        <v/>
      </c>
    </row>
    <row r="8">
      <c r="A8" s="17" t="inlineStr">
        <is>
          <t>Taux d'avancement global</t>
        </is>
      </c>
      <c r="B8" s="20">
        <f>IFERROR(AVERAGE(Planning_équipe!L3:L1000),0)</f>
        <v/>
      </c>
    </row>
    <row r="9">
      <c r="A9" s="19" t="inlineStr">
        <is>
          <t>Coût total estimé</t>
        </is>
      </c>
      <c r="B9" s="21">
        <f>SUM(Planning_équipe!O:O)</f>
        <v/>
      </c>
    </row>
    <row r="10">
      <c r="A10" s="17" t="inlineStr">
        <is>
          <t>Durée moyenne des tâches (jours)</t>
        </is>
      </c>
      <c r="B10" s="22">
        <f>IFERROR(AVERAGE(Planning_équipe!H3:H1000),0)</f>
        <v/>
      </c>
    </row>
    <row r="13">
      <c r="A13" s="15" t="inlineStr">
        <is>
          <t>SYNTHÈSE PAR RESPONSABLE</t>
        </is>
      </c>
    </row>
    <row r="14">
      <c r="A14" s="2" t="inlineStr">
        <is>
          <t>Responsable</t>
        </is>
      </c>
      <c r="B14" s="2" t="inlineStr">
        <is>
          <t>Nb tâches</t>
        </is>
      </c>
      <c r="C14" s="2" t="inlineStr">
        <is>
          <t>Tâches terminées</t>
        </is>
      </c>
      <c r="D14" s="2" t="inlineStr">
        <is>
          <t>Tâches en retard</t>
        </is>
      </c>
      <c r="E14" s="2" t="inlineStr">
        <is>
          <t>Avancement moyen</t>
        </is>
      </c>
    </row>
    <row r="15">
      <c r="A15" s="3" t="inlineStr">
        <is>
          <t>Camille</t>
        </is>
      </c>
      <c r="B15" s="3">
        <f>COUNTIF(Planning_équipe!D:D,A15)</f>
        <v/>
      </c>
      <c r="C15" s="3">
        <f>COUNTIFS(Planning_équipe!D:D,A15,Planning_équipe!J:J,"Terminé")</f>
        <v/>
      </c>
      <c r="D15" s="3">
        <f>COUNTIFS(Planning_équipe!D:D,A15,Planning_équipe!M:M,"&gt;0")</f>
        <v/>
      </c>
      <c r="E15" s="7">
        <f>IFERROR(AVERAGEIF(Planning_équipe!D:D,A15,Planning_équipe!L:L),0)</f>
        <v/>
      </c>
    </row>
    <row r="16">
      <c r="A16" s="10" t="inlineStr">
        <is>
          <t>Julien</t>
        </is>
      </c>
      <c r="B16" s="10">
        <f>COUNTIF(Planning_équipe!D:D,A16)</f>
        <v/>
      </c>
      <c r="C16" s="10">
        <f>COUNTIFS(Planning_équipe!D:D,A16,Planning_équipe!J:J,"Terminé")</f>
        <v/>
      </c>
      <c r="D16" s="10">
        <f>COUNTIFS(Planning_équipe!D:D,A16,Planning_équipe!M:M,"&gt;0")</f>
        <v/>
      </c>
      <c r="E16" s="13">
        <f>IFERROR(AVERAGEIF(Planning_équipe!D:D,A16,Planning_équipe!L:L),0)</f>
        <v/>
      </c>
    </row>
    <row r="17">
      <c r="A17" s="3" t="inlineStr">
        <is>
          <t>Émilie</t>
        </is>
      </c>
      <c r="B17" s="3">
        <f>COUNTIF(Planning_équipe!D:D,A17)</f>
        <v/>
      </c>
      <c r="C17" s="3">
        <f>COUNTIFS(Planning_équipe!D:D,A17,Planning_équipe!J:J,"Terminé")</f>
        <v/>
      </c>
      <c r="D17" s="3">
        <f>COUNTIFS(Planning_équipe!D:D,A17,Planning_équipe!M:M,"&gt;0")</f>
        <v/>
      </c>
      <c r="E17" s="7">
        <f>IFERROR(AVERAGEIF(Planning_équipe!D:D,A17,Planning_équipe!L:L),0)</f>
        <v/>
      </c>
    </row>
    <row r="18">
      <c r="A18" s="10" t="inlineStr">
        <is>
          <t>Lucas</t>
        </is>
      </c>
      <c r="B18" s="10">
        <f>COUNTIF(Planning_équipe!D:D,A18)</f>
        <v/>
      </c>
      <c r="C18" s="10">
        <f>COUNTIFS(Planning_équipe!D:D,A18,Planning_équipe!J:J,"Terminé")</f>
        <v/>
      </c>
      <c r="D18" s="10">
        <f>COUNTIFS(Planning_équipe!D:D,A18,Planning_équipe!M:M,"&gt;0")</f>
        <v/>
      </c>
      <c r="E18" s="13">
        <f>IFERROR(AVERAGEIF(Planning_équipe!D:D,A18,Planning_équipe!L:L),0)</f>
        <v/>
      </c>
    </row>
    <row r="19">
      <c r="A19" s="3" t="inlineStr">
        <is>
          <t>Chloé</t>
        </is>
      </c>
      <c r="B19" s="3">
        <f>COUNTIF(Planning_équipe!D:D,A19)</f>
        <v/>
      </c>
      <c r="C19" s="3">
        <f>COUNTIFS(Planning_équipe!D:D,A19,Planning_équipe!J:J,"Terminé")</f>
        <v/>
      </c>
      <c r="D19" s="3">
        <f>COUNTIFS(Planning_équipe!D:D,A19,Planning_équipe!M:M,"&gt;0")</f>
        <v/>
      </c>
      <c r="E19" s="7">
        <f>IFERROR(AVERAGEIF(Planning_équipe!D:D,A19,Planning_équipe!L:L),0)</f>
        <v/>
      </c>
    </row>
    <row r="20">
      <c r="A20" s="10" t="inlineStr">
        <is>
          <t>Thomas</t>
        </is>
      </c>
      <c r="B20" s="10">
        <f>COUNTIF(Planning_équipe!D:D,A20)</f>
        <v/>
      </c>
      <c r="C20" s="10">
        <f>COUNTIFS(Planning_équipe!D:D,A20,Planning_équipe!J:J,"Terminé")</f>
        <v/>
      </c>
      <c r="D20" s="10">
        <f>COUNTIFS(Planning_équipe!D:D,A20,Planning_équipe!M:M,"&gt;0")</f>
        <v/>
      </c>
      <c r="E20" s="13">
        <f>IFERROR(AVERAGEIF(Planning_équipe!D:D,A20,Planning_équipe!L:L),0)</f>
        <v/>
      </c>
    </row>
    <row r="21">
      <c r="A21" s="3" t="inlineStr">
        <is>
          <t>Léa</t>
        </is>
      </c>
      <c r="B21" s="3">
        <f>COUNTIF(Planning_équipe!D:D,A21)</f>
        <v/>
      </c>
      <c r="C21" s="3">
        <f>COUNTIFS(Planning_équipe!D:D,A21,Planning_équipe!J:J,"Terminé")</f>
        <v/>
      </c>
      <c r="D21" s="3">
        <f>COUNTIFS(Planning_équipe!D:D,A21,Planning_équipe!M:M,"&gt;0")</f>
        <v/>
      </c>
      <c r="E21" s="7">
        <f>IFERROR(AVERAGEIF(Planning_équipe!D:D,A21,Planning_équipe!L:L),0)</f>
        <v/>
      </c>
    </row>
    <row r="22">
      <c r="A22" s="10" t="inlineStr">
        <is>
          <t>Nicolas</t>
        </is>
      </c>
      <c r="B22" s="10">
        <f>COUNTIF(Planning_équipe!D:D,A22)</f>
        <v/>
      </c>
      <c r="C22" s="10">
        <f>COUNTIFS(Planning_équipe!D:D,A22,Planning_équipe!J:J,"Terminé")</f>
        <v/>
      </c>
      <c r="D22" s="10">
        <f>COUNTIFS(Planning_équipe!D:D,A22,Planning_équipe!M:M,"&gt;0")</f>
        <v/>
      </c>
      <c r="E22" s="13">
        <f>IFERROR(AVERAGEIF(Planning_équipe!D:D,A22,Planning_équipe!L:L),0)</f>
        <v/>
      </c>
    </row>
    <row r="23">
      <c r="A23" s="3" t="inlineStr">
        <is>
          <t>Manon</t>
        </is>
      </c>
      <c r="B23" s="3">
        <f>COUNTIF(Planning_équipe!D:D,A23)</f>
        <v/>
      </c>
      <c r="C23" s="3">
        <f>COUNTIFS(Planning_équipe!D:D,A23,Planning_équipe!J:J,"Terminé")</f>
        <v/>
      </c>
      <c r="D23" s="3">
        <f>COUNTIFS(Planning_équipe!D:D,A23,Planning_équipe!M:M,"&gt;0")</f>
        <v/>
      </c>
      <c r="E23" s="7">
        <f>IFERROR(AVERAGEIF(Planning_équipe!D:D,A23,Planning_équipe!L:L),0)</f>
        <v/>
      </c>
    </row>
    <row r="24">
      <c r="A24" s="10" t="inlineStr">
        <is>
          <t>Antoine</t>
        </is>
      </c>
      <c r="B24" s="10">
        <f>COUNTIF(Planning_équipe!D:D,A24)</f>
        <v/>
      </c>
      <c r="C24" s="10">
        <f>COUNTIFS(Planning_équipe!D:D,A24,Planning_équipe!J:J,"Terminé")</f>
        <v/>
      </c>
      <c r="D24" s="10">
        <f>COUNTIFS(Planning_équipe!D:D,A24,Planning_équipe!M:M,"&gt;0")</f>
        <v/>
      </c>
      <c r="E24" s="13">
        <f>IFERROR(AVERAGEIF(Planning_équipe!D:D,A24,Planning_équipe!L:L),0)</f>
        <v/>
      </c>
    </row>
    <row r="27">
      <c r="A27" s="15" t="inlineStr">
        <is>
          <t>RÉPARTITION PAR STATUT</t>
        </is>
      </c>
    </row>
    <row r="28">
      <c r="A28" s="23" t="inlineStr">
        <is>
          <t>Statut</t>
        </is>
      </c>
      <c r="B28" s="23" t="inlineStr">
        <is>
          <t>Nombre</t>
        </is>
      </c>
    </row>
    <row r="29">
      <c r="A29" s="3" t="inlineStr">
        <is>
          <t>À faire</t>
        </is>
      </c>
      <c r="B29" s="3">
        <f>COUNTIF(Planning_équipe!J:J,A29)</f>
        <v/>
      </c>
    </row>
    <row r="30">
      <c r="A30" s="10" t="inlineStr">
        <is>
          <t>En cours</t>
        </is>
      </c>
      <c r="B30" s="10">
        <f>COUNTIF(Planning_équipe!J:J,A30)</f>
        <v/>
      </c>
    </row>
    <row r="31">
      <c r="A31" s="3" t="inlineStr">
        <is>
          <t>En attente</t>
        </is>
      </c>
      <c r="B31" s="3">
        <f>COUNTIF(Planning_équipe!J:J,A31)</f>
        <v/>
      </c>
    </row>
    <row r="32">
      <c r="A32" s="10" t="inlineStr">
        <is>
          <t>Terminé</t>
        </is>
      </c>
      <c r="B32" s="10">
        <f>COUNTIF(Planning_équipe!J:J,A32)</f>
        <v/>
      </c>
    </row>
    <row r="33">
      <c r="A33" s="3" t="inlineStr">
        <is>
          <t>En retard</t>
        </is>
      </c>
      <c r="B33" s="3">
        <f>COUNTIF(Planning_équipe!J:J,A33)</f>
        <v/>
      </c>
    </row>
    <row r="36">
      <c r="A36" s="15" t="inlineStr">
        <is>
          <t>AVANCEMENT MOYEN PAR PROJET</t>
        </is>
      </c>
    </row>
    <row r="37">
      <c r="A37" s="23" t="inlineStr">
        <is>
          <t>Projet</t>
        </is>
      </c>
      <c r="B37" s="23" t="inlineStr">
        <is>
          <t>Avancement moyen</t>
        </is>
      </c>
    </row>
    <row r="38">
      <c r="A38" s="3" t="inlineStr">
        <is>
          <t>Refonte Site Web</t>
        </is>
      </c>
      <c r="B38" s="7">
        <f>IFERROR(AVERAGEIF(Planning_équipe!B:B,A38,Planning_équipe!L:L),0)</f>
        <v/>
      </c>
    </row>
    <row r="39">
      <c r="A39" s="10" t="inlineStr">
        <is>
          <t>Lancement Produit</t>
        </is>
      </c>
      <c r="B39" s="13">
        <f>IFERROR(AVERAGEIF(Planning_équipe!B:B,A39,Planning_équipe!L:L),0)</f>
        <v/>
      </c>
    </row>
    <row r="40">
      <c r="A40" s="3" t="inlineStr">
        <is>
          <t>Migration Système</t>
        </is>
      </c>
      <c r="B40" s="7">
        <f>IFERROR(AVERAGEIF(Planning_équipe!B:B,A40,Planning_équipe!L:L),0)</f>
        <v/>
      </c>
    </row>
    <row r="41">
      <c r="A41" s="10" t="inlineStr">
        <is>
          <t>Formation Interne</t>
        </is>
      </c>
      <c r="B41" s="13">
        <f>IFERROR(AVERAGEIF(Planning_équipe!B:B,A41,Planning_équipe!L:L),0)</f>
        <v/>
      </c>
    </row>
    <row r="42">
      <c r="A42" s="3" t="inlineStr">
        <is>
          <t>Comité Pilotage</t>
        </is>
      </c>
      <c r="B42" s="7">
        <f>IFERROR(AVERAGEIF(Planning_équipe!B:B,A42,Planning_équipe!L:L),0)</f>
        <v/>
      </c>
    </row>
  </sheetData>
  <mergeCells count="5">
    <mergeCell ref="A1:F1"/>
    <mergeCell ref="A3:B3"/>
    <mergeCell ref="A13:E13"/>
    <mergeCell ref="A27:B27"/>
    <mergeCell ref="A36:B3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 ht="26" customHeight="1">
      <c r="A1" s="14" t="inlineStr">
        <is>
          <t>MODE D'EMPLOI - PLANNING ÉQUIPE</t>
        </is>
      </c>
    </row>
    <row r="3" ht="18" customHeight="1">
      <c r="A3" s="24" t="inlineStr">
        <is>
          <t>1. AJOUTER UNE TÂCHE</t>
        </is>
      </c>
    </row>
    <row r="4" ht="16" customHeight="1">
      <c r="A4" s="25" t="inlineStr">
        <is>
          <t>• Aller dans la feuille « Planning_équipe » et saisir une nouvelle ligne en bas du tableau.</t>
        </is>
      </c>
    </row>
    <row r="5" ht="16" customHeight="1">
      <c r="A5" s="26" t="inlineStr">
        <is>
          <t>• Renseigner l'ID Tâche, le Projet, la Tâche, le Responsable, la Ville, les dates de début et de fin.</t>
        </is>
      </c>
    </row>
    <row r="6" ht="16" customHeight="1">
      <c r="A6" s="25" t="inlineStr">
        <is>
          <t>• Les colonnes Durée estimée, % Avancement et Jours de retard se calculent automatiquement.</t>
        </is>
      </c>
    </row>
    <row r="7" ht="16" customHeight="1">
      <c r="A7" s="26" t="inlineStr">
        <is>
          <t>• Utiliser les listes déroulantes (Statut, Priorité, Responsable, Ville) pour éviter les erreurs de saisie.</t>
        </is>
      </c>
    </row>
    <row r="9" ht="18" customHeight="1">
      <c r="A9" s="24" t="inlineStr">
        <is>
          <t>2. SIGNIFICATION DES STATUTS</t>
        </is>
      </c>
    </row>
    <row r="10" ht="16" customHeight="1">
      <c r="A10" s="25" t="inlineStr">
        <is>
          <t>• À faire : la tâche n'a pas encore démarré.</t>
        </is>
      </c>
    </row>
    <row r="11" ht="16" customHeight="1">
      <c r="A11" s="26" t="inlineStr">
        <is>
          <t>• En cours : la tâche est en cours de réalisation (avancement 50%).</t>
        </is>
      </c>
    </row>
    <row r="12" ht="16" customHeight="1">
      <c r="A12" s="25" t="inlineStr">
        <is>
          <t>• En attente : la tâche est bloquée ou dépend d'un autre élément.</t>
        </is>
      </c>
    </row>
    <row r="13" ht="16" customHeight="1">
      <c r="A13" s="26" t="inlineStr">
        <is>
          <t>• Terminé : la tâche est achevée (avancement 100%).</t>
        </is>
      </c>
    </row>
    <row r="14" ht="16" customHeight="1">
      <c r="A14" s="25" t="inlineStr">
        <is>
          <t>• En retard : la date de fin prévue est dépassée et la tâche n'est pas terminée.</t>
        </is>
      </c>
    </row>
    <row r="16" ht="18" customHeight="1">
      <c r="A16" s="24" t="inlineStr">
        <is>
          <t>3. CODE COULEUR</t>
        </is>
      </c>
    </row>
    <row r="17" ht="16" customHeight="1">
      <c r="A17" s="26" t="inlineStr">
        <is>
          <t>• Vert : tâche terminée.</t>
        </is>
      </c>
    </row>
    <row r="18" ht="16" customHeight="1">
      <c r="A18" s="25" t="inlineStr">
        <is>
          <t>• Rouge : tâche en retard ou jours de retard supérieurs à 0.</t>
        </is>
      </c>
    </row>
    <row r="19" ht="16" customHeight="1">
      <c r="A19" s="26" t="inlineStr">
        <is>
          <t>• Rose/Rouge : priorité Haute ou Urgente.</t>
        </is>
      </c>
    </row>
    <row r="20" ht="16" customHeight="1">
      <c r="A20" s="25" t="inlineStr">
        <is>
          <t>• Jaune pâle : cellule à saisir manuellement (Durée réalisée, Commentaire, Coût estimé).</t>
        </is>
      </c>
    </row>
    <row r="22" ht="18" customHeight="1">
      <c r="A22" s="24" t="inlineStr">
        <is>
          <t>4. FORMAT DES DATES</t>
        </is>
      </c>
    </row>
    <row r="23" ht="16" customHeight="1">
      <c r="A23" s="26" t="inlineStr">
        <is>
          <t>• Toutes les dates doivent être saisies au format JJ/MM/AAAA (ex : 15/01/2026).</t>
        </is>
      </c>
    </row>
    <row r="24" ht="16" customHeight="1">
      <c r="A24" s="25" t="inlineStr">
        <is>
          <t>• Les formules DATEDIF et TODAY() dépendent de ce format pour fonctionner correctement.</t>
        </is>
      </c>
    </row>
    <row r="26" ht="18" customHeight="1">
      <c r="A26" s="24" t="inlineStr">
        <is>
          <t>5. FORMULES UTILISÉES</t>
        </is>
      </c>
    </row>
    <row r="27" ht="16" customHeight="1">
      <c r="A27" s="26" t="inlineStr">
        <is>
          <t>• Durée estimée (jours) = DATEDIF(date début, date fin,"d")+1</t>
        </is>
      </c>
    </row>
    <row r="28" ht="16" customHeight="1">
      <c r="A28" s="25" t="inlineStr">
        <is>
          <t>• % Avancement = déterminé automatiquement selon le Statut de la tâche.</t>
        </is>
      </c>
    </row>
    <row r="29" ht="16" customHeight="1">
      <c r="A29" s="26" t="inlineStr">
        <is>
          <t>• Jours de retard = écart entre aujourd'hui et la date de fin si la tâche n'est pas terminée.</t>
        </is>
      </c>
    </row>
    <row r="30" ht="16" customHeight="1">
      <c r="A30" s="25" t="inlineStr">
        <is>
          <t>• Le Tableau_de_bord agrège ces données avec COUNTIF, COUNTIFS, SUMIF, AVERAGEIF.</t>
        </is>
      </c>
    </row>
    <row r="32" ht="18" customHeight="1">
      <c r="A32" s="24" t="inlineStr">
        <is>
          <t>6. IMPORTANT</t>
        </is>
      </c>
    </row>
    <row r="33" ht="16" customHeight="1">
      <c r="A33" s="26" t="inlineStr">
        <is>
          <t>• Ne pas modifier les cellules calculées (fond blanc ou rose clair).</t>
        </is>
      </c>
    </row>
    <row r="34" ht="16" customHeight="1">
      <c r="A34" s="25" t="inlineStr">
        <is>
          <t>• Seules les cellules à fond jaune pâle sont à saisir manuellement.</t>
        </is>
      </c>
    </row>
    <row r="35" ht="16" customHeight="1">
      <c r="A35" s="26" t="inlineStr">
        <is>
          <t>• La feuille Référentiel contient les listes utilisées pour la validation de données : ne pas la supprimer.</t>
        </is>
      </c>
    </row>
  </sheetData>
  <mergeCells count="29">
    <mergeCell ref="A1:D1"/>
    <mergeCell ref="A3:D3"/>
    <mergeCell ref="A4:D4"/>
    <mergeCell ref="A5:D5"/>
    <mergeCell ref="A6:D6"/>
    <mergeCell ref="A7:D7"/>
    <mergeCell ref="A9:D9"/>
    <mergeCell ref="A10:D10"/>
    <mergeCell ref="A11:D11"/>
    <mergeCell ref="A12:D12"/>
    <mergeCell ref="A13:D13"/>
    <mergeCell ref="A14:D14"/>
    <mergeCell ref="A16:D16"/>
    <mergeCell ref="A17:D17"/>
    <mergeCell ref="A18:D18"/>
    <mergeCell ref="A19:D19"/>
    <mergeCell ref="A20:D20"/>
    <mergeCell ref="A22:D22"/>
    <mergeCell ref="A23:D23"/>
    <mergeCell ref="A24:D24"/>
    <mergeCell ref="A26:D26"/>
    <mergeCell ref="A27:D27"/>
    <mergeCell ref="A28:D28"/>
    <mergeCell ref="A29:D29"/>
    <mergeCell ref="A30:D30"/>
    <mergeCell ref="A32:D32"/>
    <mergeCell ref="A33:D33"/>
    <mergeCell ref="A34:D34"/>
    <mergeCell ref="A35:D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2026-07-11T20:56:54Z</dcterms:created>
  <dcterms:modified xmlns:dcterms="http://purl.org/dc/terms/" xmlns:xsi="http://www.w3.org/2001/XMLSchema-instance" xsi:type="dcterms:W3CDTF">2026-07-11T20:56:54Z</dcterms:modified>
</cp:coreProperties>
</file>