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e projet" sheetId="1" state="visible" r:id="rId1"/>
    <sheet xmlns:r="http://schemas.openxmlformats.org/officeDocument/2006/relationships" name="Suivi des lots" sheetId="2" state="visible" r:id="rId2"/>
    <sheet xmlns:r="http://schemas.openxmlformats.org/officeDocument/2006/relationships" name="Synthèse" sheetId="3" state="visible" r:id="rId3"/>
  </sheets>
  <definedNames>
    <definedName name="_xlnm._FilterDatabase" localSheetId="1" hidden="1">'Suivi des lots'!$A$1:$O$101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\ ##0,00\ &quot;€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FFFFFF"/>
      <sz val="14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BE123C"/>
      </patternFill>
    </fill>
    <fill>
      <patternFill patternType="solid">
        <fgColor rgb="00FDF0F3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0891B2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2" fillId="3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165" fontId="0" fillId="5" borderId="1" applyAlignment="1" pivotButton="0" quotePrefix="0" xfId="0">
      <alignment horizontal="left" vertical="top" wrapText="1"/>
    </xf>
    <xf numFmtId="166" fontId="0" fillId="5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9" fontId="0" fillId="5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0" fontId="0" fillId="0" borderId="5" pivotButton="0" quotePrefix="0" xfId="0"/>
    <xf numFmtId="0" fontId="4" fillId="7" borderId="1" applyAlignment="1" pivotButton="0" quotePrefix="0" xfId="0">
      <alignment horizontal="left" vertical="center"/>
    </xf>
    <xf numFmtId="166" fontId="5" fillId="7" borderId="1" applyAlignment="1" pivotButton="0" quotePrefix="0" xfId="0">
      <alignment horizontal="center" vertical="center"/>
    </xf>
    <xf numFmtId="9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DC2626"/>
        <sz val="10"/>
      </font>
      <fill>
        <patternFill patternType="solid">
          <fgColor rgb="00FFFBEB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prévu et dépenses engagées par lot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'Suivi des lots'!G1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prstDash val="solid"/>
            </a:ln>
          </spPr>
          <cat>
            <numRef>
              <f>'Suivi des lots'!$A$2:$A$101</f>
            </numRef>
          </cat>
          <val>
            <numRef>
              <f>'Suivi des lots'!$G$2:$G$101</f>
            </numRef>
          </val>
        </ser>
        <ser>
          <idx val="1"/>
          <order val="1"/>
          <tx>
            <strRef>
              <f>'Suivi des lots'!H1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'Suivi des lots'!$A$2:$A$101</f>
            </numRef>
          </cat>
          <val>
            <numRef>
              <f>'Suivi des lots'!$H$2:$H$101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lots par statut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'Synthèse'!H16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'Synthèse'!$G$17:$G$20</f>
            </numRef>
          </cat>
          <val>
            <numRef>
              <f>'Synthèse'!$H$17:$H$20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Avancement par lot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'Suivi des lots'!I1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'Suivi des lots'!$B$2:$B$101</f>
            </numRef>
          </cat>
          <val>
            <numRef>
              <f>'Suivi des lots'!$I$2:$I$101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Avancement (%)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16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5" customWidth="1" min="2" max="2"/>
  </cols>
  <sheetData>
    <row r="1" ht="30" customHeight="1">
      <c r="A1" s="1" t="inlineStr">
        <is>
          <t>Charte projet — Déploiement d’un portail client</t>
        </is>
      </c>
      <c r="B1" s="2" t="n"/>
    </row>
    <row r="3">
      <c r="A3" s="3" t="inlineStr">
        <is>
          <t>Informations générales</t>
        </is>
      </c>
      <c r="B3" s="3" t="inlineStr"/>
    </row>
    <row r="4">
      <c r="A4" s="4" t="inlineStr">
        <is>
          <t>Champ</t>
        </is>
      </c>
      <c r="B4" s="4" t="inlineStr">
        <is>
          <t>Valeur</t>
        </is>
      </c>
    </row>
    <row r="5">
      <c r="A5" s="5" t="inlineStr">
        <is>
          <t>Nom du projet</t>
        </is>
      </c>
      <c r="B5" s="6" t="inlineStr">
        <is>
          <t>Déploiement d’un portail client</t>
        </is>
      </c>
    </row>
    <row r="6">
      <c r="A6" s="7" t="inlineStr">
        <is>
          <t>Référence</t>
        </is>
      </c>
      <c r="B6" s="6" t="inlineStr">
        <is>
          <t>PRJ-2026-014</t>
        </is>
      </c>
    </row>
    <row r="7">
      <c r="A7" s="5" t="inlineStr">
        <is>
          <t>Sponsor</t>
        </is>
      </c>
      <c r="B7" s="6" t="inlineStr">
        <is>
          <t>Émilie Martin</t>
        </is>
      </c>
    </row>
    <row r="8">
      <c r="A8" s="7" t="inlineStr">
        <is>
          <t>Chef de projet</t>
        </is>
      </c>
      <c r="B8" s="6" t="inlineStr">
        <is>
          <t>Camille Bernard</t>
        </is>
      </c>
    </row>
    <row r="9">
      <c r="A9" s="5" t="inlineStr">
        <is>
          <t>Direction</t>
        </is>
      </c>
      <c r="B9" s="6" t="inlineStr">
        <is>
          <t>Transformation numérique</t>
        </is>
      </c>
    </row>
    <row r="10">
      <c r="A10" s="7" t="inlineStr">
        <is>
          <t>Entité</t>
        </is>
      </c>
      <c r="B10" s="6" t="inlineStr">
        <is>
          <t>SAS Exemple France</t>
        </is>
      </c>
    </row>
    <row r="11">
      <c r="A11" s="5" t="inlineStr">
        <is>
          <t>SIREN</t>
        </is>
      </c>
      <c r="B11" s="6" t="inlineStr">
        <is>
          <t>552 100 789</t>
        </is>
      </c>
    </row>
    <row r="12">
      <c r="A12" s="7" t="inlineStr">
        <is>
          <t>Date de validation</t>
        </is>
      </c>
      <c r="B12" s="8" t="n">
        <v>46037</v>
      </c>
    </row>
    <row r="13">
      <c r="A13" s="5" t="inlineStr">
        <is>
          <t>Date de début prévue</t>
        </is>
      </c>
      <c r="B13" s="8" t="n">
        <v>46055</v>
      </c>
    </row>
    <row r="14">
      <c r="A14" s="7" t="inlineStr">
        <is>
          <t>Date de fin prévue</t>
        </is>
      </c>
      <c r="B14" s="8" t="n">
        <v>46295</v>
      </c>
    </row>
    <row r="15">
      <c r="A15" s="5" t="inlineStr">
        <is>
          <t>Budget approuvé</t>
        </is>
      </c>
      <c r="B15" s="9" t="n">
        <v>185000</v>
      </c>
    </row>
    <row r="16">
      <c r="A16" s="7" t="inlineStr">
        <is>
          <t>Statut</t>
        </is>
      </c>
      <c r="B16" s="6" t="inlineStr">
        <is>
          <t>En cours</t>
        </is>
      </c>
    </row>
    <row r="17">
      <c r="A17" s="5" t="inlineStr">
        <is>
          <t>Méthodologie</t>
        </is>
      </c>
      <c r="B17" s="6" t="inlineStr">
        <is>
          <t>Agile hybride</t>
        </is>
      </c>
    </row>
    <row r="18" ht="34" customHeight="1">
      <c r="A18" s="7" t="inlineStr">
        <is>
          <t>Parties prenantes clés</t>
        </is>
      </c>
      <c r="B18" s="6" t="inlineStr">
        <is>
          <t>Direction générale, DSI, service client, finance, RGPD/CNIL</t>
        </is>
      </c>
    </row>
    <row r="20">
      <c r="A20" s="3" t="inlineStr">
        <is>
          <t>Objectifs et périmètre</t>
        </is>
      </c>
      <c r="B20" s="3" t="inlineStr"/>
    </row>
    <row r="21" ht="50" customHeight="1">
      <c r="A21" s="5" t="inlineStr">
        <is>
          <t>Objectif principal</t>
        </is>
      </c>
      <c r="B21" s="6" t="inlineStr">
        <is>
          <t>Mettre à disposition des clients un portail sécurisé permettant le suivi des demandes, l’accès aux documents et l’amélioration de la qualité de service.</t>
        </is>
      </c>
    </row>
    <row r="22" ht="50" customHeight="1">
      <c r="A22" s="7" t="inlineStr">
        <is>
          <t>Bénéfices attendus</t>
        </is>
      </c>
      <c r="B22" s="6" t="inlineStr">
        <is>
          <t>Réduction des sollicitations manuelles, amélioration de la satisfaction client, centralisation des échanges et meilleure traçabilité des demandes.</t>
        </is>
      </c>
    </row>
    <row r="23" ht="50" customHeight="1">
      <c r="A23" s="5" t="inlineStr">
        <is>
          <t>Périmètre inclus</t>
        </is>
      </c>
      <c r="B23" s="6" t="inlineStr">
        <is>
          <t>Portail web client, authentification sécurisée, consultation des demandes, suivi des tickets, intégration CRM, formation des équipes et mise en production.</t>
        </is>
      </c>
    </row>
    <row r="24" ht="50" customHeight="1">
      <c r="A24" s="7" t="inlineStr">
        <is>
          <t>Hors périmètre</t>
        </is>
      </c>
      <c r="B24" s="6" t="inlineStr">
        <is>
          <t>Refonte complète du CRM, application mobile native, évolution des contrats clients et automatisation intégrale de la facturation.</t>
        </is>
      </c>
    </row>
    <row r="25" ht="50" customHeight="1">
      <c r="A25" s="5" t="inlineStr">
        <is>
          <t>Risques initiaux</t>
        </is>
      </c>
      <c r="B25" s="6" t="inlineStr">
        <is>
          <t>Disponibilité des équipes métier, qualité des données CRM, sécurité des accès, adoption utilisateur et dépendances avec les fournisseurs techniques.</t>
        </is>
      </c>
    </row>
    <row r="26" ht="50" customHeight="1">
      <c r="A26" s="7" t="inlineStr">
        <is>
          <t>Contraintes réglementaires</t>
        </is>
      </c>
      <c r="B26" s="6" t="inlineStr">
        <is>
          <t>RGPD, sécurité des données, facturation électronique et conservation des pièces.</t>
        </is>
      </c>
    </row>
    <row r="28">
      <c r="A28" s="10" t="inlineStr">
        <is>
          <t>Critères de succès</t>
        </is>
      </c>
      <c r="B28" s="10" t="inlineStr"/>
    </row>
    <row r="29">
      <c r="A29" s="4" t="inlineStr">
        <is>
          <t>Indicateur</t>
        </is>
      </c>
      <c r="B29" s="4" t="inlineStr">
        <is>
          <t>Cible</t>
        </is>
      </c>
    </row>
    <row r="30" ht="32" customHeight="1">
      <c r="A30" s="11" t="inlineStr">
        <is>
          <t>Utilisateurs pilotes formés</t>
        </is>
      </c>
      <c r="B30" s="6" t="inlineStr">
        <is>
          <t>95 % des utilisateurs pilotes formés</t>
        </is>
      </c>
    </row>
    <row r="31" ht="32" customHeight="1">
      <c r="A31" s="12" t="inlineStr">
        <is>
          <t>Demandes suivies dans le portail</t>
        </is>
      </c>
      <c r="B31" s="6" t="inlineStr">
        <is>
          <t>90 % des demandes clients suivies dans le portail</t>
        </is>
      </c>
    </row>
    <row r="32" ht="32" customHeight="1">
      <c r="A32" s="11" t="inlineStr">
        <is>
          <t>Maîtrise budgétaire</t>
        </is>
      </c>
      <c r="B32" s="6" t="inlineStr">
        <is>
          <t>Respect du budget approuvé avec une tolérance maximale de 5 %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20" customWidth="1" min="3" max="3"/>
    <col width="15" customWidth="1" min="4" max="4"/>
    <col width="14" customWidth="1" min="5" max="5"/>
    <col width="17" customWidth="1" min="6" max="6"/>
    <col width="18" customWidth="1" min="7" max="7"/>
    <col width="21" customWidth="1" min="8" max="8"/>
    <col width="15" customWidth="1" min="9" max="9"/>
    <col width="14" customWidth="1" min="10" max="10"/>
    <col width="13" customWidth="1" min="11" max="11"/>
    <col width="31" customWidth="1" min="12" max="12"/>
    <col width="34" customWidth="1" min="13" max="13"/>
    <col width="20" customWidth="1" min="14" max="14"/>
    <col width="15" customWidth="1" min="15" max="15"/>
  </cols>
  <sheetData>
    <row r="1" ht="36" customHeight="1">
      <c r="A1" s="13" t="inlineStr">
        <is>
          <t>ID lot</t>
        </is>
      </c>
      <c r="B1" s="13" t="inlineStr">
        <is>
          <t>Lot / livrable</t>
        </is>
      </c>
      <c r="C1" s="13" t="inlineStr">
        <is>
          <t>Responsable</t>
        </is>
      </c>
      <c r="D1" s="13" t="inlineStr">
        <is>
          <t>Ville</t>
        </is>
      </c>
      <c r="E1" s="13" t="inlineStr">
        <is>
          <t>Date de début</t>
        </is>
      </c>
      <c r="F1" s="13" t="inlineStr">
        <is>
          <t>Date de fin prévue</t>
        </is>
      </c>
      <c r="G1" s="13" t="inlineStr">
        <is>
          <t>Budget prévu (€)</t>
        </is>
      </c>
      <c r="H1" s="13" t="inlineStr">
        <is>
          <t>Dépenses engagées (€)</t>
        </is>
      </c>
      <c r="I1" s="13" t="inlineStr">
        <is>
          <t>Avancement (%)</t>
        </is>
      </c>
      <c r="J1" s="13" t="inlineStr">
        <is>
          <t>Statut</t>
        </is>
      </c>
      <c r="K1" s="13" t="inlineStr">
        <is>
          <t>Priorité</t>
        </is>
      </c>
      <c r="L1" s="13" t="inlineStr">
        <is>
          <t>Risque principal</t>
        </is>
      </c>
      <c r="M1" s="13" t="inlineStr">
        <is>
          <t>Commentaire</t>
        </is>
      </c>
      <c r="N1" s="13" t="inlineStr">
        <is>
          <t>Écart budgétaire (€)</t>
        </is>
      </c>
      <c r="O1" s="13" t="inlineStr">
        <is>
          <t>Alerte délai</t>
        </is>
      </c>
    </row>
    <row r="2" ht="34" customHeight="1">
      <c r="A2" s="14" t="inlineStr">
        <is>
          <t>L01</t>
        </is>
      </c>
      <c r="B2" s="6" t="inlineStr">
        <is>
          <t>Cadrage et besoins</t>
        </is>
      </c>
      <c r="C2" s="14" t="inlineStr">
        <is>
          <t>Camille Bernard</t>
        </is>
      </c>
      <c r="D2" s="14" t="inlineStr">
        <is>
          <t>Paris</t>
        </is>
      </c>
      <c r="E2" s="15" t="n">
        <v>46055</v>
      </c>
      <c r="F2" s="15" t="n">
        <v>46073</v>
      </c>
      <c r="G2" s="16" t="n">
        <v>18000</v>
      </c>
      <c r="H2" s="16" t="n">
        <v>17200</v>
      </c>
      <c r="I2" s="17" t="n">
        <v>1</v>
      </c>
      <c r="J2" s="14" t="inlineStr">
        <is>
          <t>Terminé</t>
        </is>
      </c>
      <c r="K2" s="14" t="inlineStr">
        <is>
          <t>Haute</t>
        </is>
      </c>
      <c r="L2" s="6" t="inlineStr">
        <is>
          <t>Validation des besoins métier</t>
        </is>
      </c>
      <c r="M2" s="6" t="inlineStr">
        <is>
          <t>Cadrage validé et livrable transmis.</t>
        </is>
      </c>
      <c r="N2" s="18">
        <f>IF(OR(A2="",G2="",H2=""),"",H2-G2)</f>
        <v/>
      </c>
      <c r="O2" s="19">
        <f>IF(A2="","",IF(OR(F2="",J2=""),"",IF(AND(J2&lt;&gt;"Terminé",F2&lt;TODAY()),"En retard","OK")))</f>
        <v/>
      </c>
    </row>
    <row r="3" ht="34" customHeight="1">
      <c r="A3" s="14" t="inlineStr">
        <is>
          <t>L02</t>
        </is>
      </c>
      <c r="B3" s="6" t="inlineStr">
        <is>
          <t>UX et parcours client</t>
        </is>
      </c>
      <c r="C3" s="14" t="inlineStr">
        <is>
          <t>Chloé Dubois</t>
        </is>
      </c>
      <c r="D3" s="14" t="inlineStr">
        <is>
          <t>Lyon</t>
        </is>
      </c>
      <c r="E3" s="15" t="n">
        <v>46069</v>
      </c>
      <c r="F3" s="15" t="n">
        <v>46101</v>
      </c>
      <c r="G3" s="16" t="n">
        <v>24000</v>
      </c>
      <c r="H3" s="16" t="n">
        <v>21500</v>
      </c>
      <c r="I3" s="17" t="n">
        <v>0.85</v>
      </c>
      <c r="J3" s="14" t="inlineStr">
        <is>
          <t>En cours</t>
        </is>
      </c>
      <c r="K3" s="14" t="inlineStr">
        <is>
          <t>Haute</t>
        </is>
      </c>
      <c r="L3" s="6" t="inlineStr">
        <is>
          <t>Disponibilité des utilisateurs pilotes</t>
        </is>
      </c>
      <c r="M3" s="6" t="inlineStr">
        <is>
          <t>Ateliers complémentaires à planifier.</t>
        </is>
      </c>
      <c r="N3" s="20">
        <f>IF(OR(A3="",G3="",H3=""),"",H3-G3)</f>
        <v/>
      </c>
      <c r="O3" s="21">
        <f>IF(A3="","",IF(OR(F3="",J3=""),"",IF(AND(J3&lt;&gt;"Terminé",F3&lt;TODAY()),"En retard","OK")))</f>
        <v/>
      </c>
    </row>
    <row r="4" ht="34" customHeight="1">
      <c r="A4" s="14" t="inlineStr">
        <is>
          <t>L03</t>
        </is>
      </c>
      <c r="B4" s="6" t="inlineStr">
        <is>
          <t>Architecture technique</t>
        </is>
      </c>
      <c r="C4" s="14" t="inlineStr">
        <is>
          <t>Julien Moreau</t>
        </is>
      </c>
      <c r="D4" s="14" t="inlineStr">
        <is>
          <t>Nantes</t>
        </is>
      </c>
      <c r="E4" s="15" t="n">
        <v>46076</v>
      </c>
      <c r="F4" s="15" t="n">
        <v>46108</v>
      </c>
      <c r="G4" s="16" t="n">
        <v>32000</v>
      </c>
      <c r="H4" s="16" t="n">
        <v>29800</v>
      </c>
      <c r="I4" s="17" t="n">
        <v>0.75</v>
      </c>
      <c r="J4" s="14" t="inlineStr">
        <is>
          <t>En cours</t>
        </is>
      </c>
      <c r="K4" s="14" t="inlineStr">
        <is>
          <t>Haute</t>
        </is>
      </c>
      <c r="L4" s="6" t="inlineStr">
        <is>
          <t>Compatibilité avec le CRM existant</t>
        </is>
      </c>
      <c r="M4" s="6" t="inlineStr">
        <is>
          <t>Arbitrage technique attendu.</t>
        </is>
      </c>
      <c r="N4" s="18">
        <f>IF(OR(A4="",G4="",H4=""),"",H4-G4)</f>
        <v/>
      </c>
      <c r="O4" s="19">
        <f>IF(A4="","",IF(OR(F4="",J4=""),"",IF(AND(J4&lt;&gt;"Terminé",F4&lt;TODAY()),"En retard","OK")))</f>
        <v/>
      </c>
    </row>
    <row r="5" ht="34" customHeight="1">
      <c r="A5" s="14" t="inlineStr">
        <is>
          <t>L04</t>
        </is>
      </c>
      <c r="B5" s="6" t="inlineStr">
        <is>
          <t>Développement portail</t>
        </is>
      </c>
      <c r="C5" s="14" t="inlineStr">
        <is>
          <t>Lucas Petit</t>
        </is>
      </c>
      <c r="D5" s="14" t="inlineStr">
        <is>
          <t>Toulouse</t>
        </is>
      </c>
      <c r="E5" s="15" t="n">
        <v>46111</v>
      </c>
      <c r="F5" s="15" t="n">
        <v>46234</v>
      </c>
      <c r="G5" s="16" t="n">
        <v>58000</v>
      </c>
      <c r="H5" s="16" t="n">
        <v>36500</v>
      </c>
      <c r="I5" s="17" t="n">
        <v>0.55</v>
      </c>
      <c r="J5" s="14" t="inlineStr">
        <is>
          <t>En cours</t>
        </is>
      </c>
      <c r="K5" s="14" t="inlineStr">
        <is>
          <t>Haute</t>
        </is>
      </c>
      <c r="L5" s="6" t="inlineStr">
        <is>
          <t>Capacité de développement</t>
        </is>
      </c>
      <c r="M5" s="6" t="inlineStr">
        <is>
          <t>Sprint en cours, suivi hebdomadaire.</t>
        </is>
      </c>
      <c r="N5" s="20">
        <f>IF(OR(A5="",G5="",H5=""),"",H5-G5)</f>
        <v/>
      </c>
      <c r="O5" s="21">
        <f>IF(A5="","",IF(OR(F5="",J5=""),"",IF(AND(J5&lt;&gt;"Terminé",F5&lt;TODAY()),"En retard","OK")))</f>
        <v/>
      </c>
    </row>
    <row r="6" ht="34" customHeight="1">
      <c r="A6" s="14" t="inlineStr">
        <is>
          <t>L05</t>
        </is>
      </c>
      <c r="B6" s="6" t="inlineStr">
        <is>
          <t>Intégration CRM</t>
        </is>
      </c>
      <c r="C6" s="14" t="inlineStr">
        <is>
          <t>Nicolas Robert</t>
        </is>
      </c>
      <c r="D6" s="14" t="inlineStr">
        <is>
          <t>Bordeaux</t>
        </is>
      </c>
      <c r="E6" s="15" t="n">
        <v>46132</v>
      </c>
      <c r="F6" s="15" t="n">
        <v>46234</v>
      </c>
      <c r="G6" s="16" t="n">
        <v>19000</v>
      </c>
      <c r="H6" s="16" t="n">
        <v>10800</v>
      </c>
      <c r="I6" s="17" t="n">
        <v>0.45</v>
      </c>
      <c r="J6" s="14" t="inlineStr">
        <is>
          <t>En cours</t>
        </is>
      </c>
      <c r="K6" s="14" t="inlineStr">
        <is>
          <t>Moyenne</t>
        </is>
      </c>
      <c r="L6" s="6" t="inlineStr">
        <is>
          <t>Qualité des données de référence</t>
        </is>
      </c>
      <c r="M6" s="6" t="inlineStr">
        <is>
          <t>Jeux de tests en préparation.</t>
        </is>
      </c>
      <c r="N6" s="18">
        <f>IF(OR(A6="",G6="",H6=""),"",H6-G6)</f>
        <v/>
      </c>
      <c r="O6" s="19">
        <f>IF(A6="","",IF(OR(F6="",J6=""),"",IF(AND(J6&lt;&gt;"Terminé",F6&lt;TODAY()),"En retard","OK")))</f>
        <v/>
      </c>
    </row>
    <row r="7" ht="34" customHeight="1">
      <c r="A7" s="14" t="inlineStr">
        <is>
          <t>L06</t>
        </is>
      </c>
      <c r="B7" s="6" t="inlineStr">
        <is>
          <t>Sécurité et RGPD</t>
        </is>
      </c>
      <c r="C7" s="14" t="inlineStr">
        <is>
          <t>Léa Fontaine</t>
        </is>
      </c>
      <c r="D7" s="14" t="inlineStr">
        <is>
          <t>Lille</t>
        </is>
      </c>
      <c r="E7" s="15" t="n">
        <v>46174</v>
      </c>
      <c r="F7" s="15" t="n">
        <v>46220</v>
      </c>
      <c r="G7" s="16" t="n">
        <v>12000</v>
      </c>
      <c r="H7" s="16" t="n">
        <v>8700</v>
      </c>
      <c r="I7" s="17" t="n">
        <v>0.6</v>
      </c>
      <c r="J7" s="14" t="inlineStr">
        <is>
          <t>En cours</t>
        </is>
      </c>
      <c r="K7" s="14" t="inlineStr">
        <is>
          <t>Haute</t>
        </is>
      </c>
      <c r="L7" s="6" t="inlineStr">
        <is>
          <t>Validation des exigences de sécurité</t>
        </is>
      </c>
      <c r="M7" s="6" t="inlineStr">
        <is>
          <t>Revue de conformité à finaliser.</t>
        </is>
      </c>
      <c r="N7" s="20">
        <f>IF(OR(A7="",G7="",H7=""),"",H7-G7)</f>
        <v/>
      </c>
      <c r="O7" s="21">
        <f>IF(A7="","",IF(OR(F7="",J7=""),"",IF(AND(J7&lt;&gt;"Terminé",F7&lt;TODAY()),"En retard","OK")))</f>
        <v/>
      </c>
    </row>
    <row r="8" ht="34" customHeight="1">
      <c r="A8" s="14" t="inlineStr">
        <is>
          <t>L07</t>
        </is>
      </c>
      <c r="B8" s="6" t="inlineStr">
        <is>
          <t>Recette utilisateurs</t>
        </is>
      </c>
      <c r="C8" s="14" t="inlineStr">
        <is>
          <t>Thomas Leroy</t>
        </is>
      </c>
      <c r="D8" s="14" t="inlineStr">
        <is>
          <t>Marseille</t>
        </is>
      </c>
      <c r="E8" s="15" t="n">
        <v>46237</v>
      </c>
      <c r="F8" s="15" t="n">
        <v>46262</v>
      </c>
      <c r="G8" s="16" t="n">
        <v>10000</v>
      </c>
      <c r="H8" s="16" t="n">
        <v>0</v>
      </c>
      <c r="I8" s="17" t="n">
        <v>0.1</v>
      </c>
      <c r="J8" s="14" t="inlineStr">
        <is>
          <t>À venir</t>
        </is>
      </c>
      <c r="K8" s="14" t="inlineStr">
        <is>
          <t>Haute</t>
        </is>
      </c>
      <c r="L8" s="6" t="inlineStr">
        <is>
          <t>Mobilisation des testeurs</t>
        </is>
      </c>
      <c r="M8" s="6" t="inlineStr">
        <is>
          <t>Planning de recette à confirmer.</t>
        </is>
      </c>
      <c r="N8" s="18">
        <f>IF(OR(A8="",G8="",H8=""),"",H8-G8)</f>
        <v/>
      </c>
      <c r="O8" s="19">
        <f>IF(A8="","",IF(OR(F8="",J8=""),"",IF(AND(J8&lt;&gt;"Terminé",F8&lt;TODAY()),"En retard","OK")))</f>
        <v/>
      </c>
    </row>
    <row r="9" ht="34" customHeight="1">
      <c r="A9" s="14" t="inlineStr">
        <is>
          <t>L08</t>
        </is>
      </c>
      <c r="B9" s="6" t="inlineStr">
        <is>
          <t>Formation équipes</t>
        </is>
      </c>
      <c r="C9" s="14" t="inlineStr">
        <is>
          <t>Manon Garcia</t>
        </is>
      </c>
      <c r="D9" s="14" t="inlineStr">
        <is>
          <t>Strasbourg</t>
        </is>
      </c>
      <c r="E9" s="15" t="n">
        <v>46251</v>
      </c>
      <c r="F9" s="15" t="n">
        <v>46276</v>
      </c>
      <c r="G9" s="16" t="n">
        <v>7000</v>
      </c>
      <c r="H9" s="16" t="n">
        <v>0</v>
      </c>
      <c r="I9" s="17" t="n">
        <v>0</v>
      </c>
      <c r="J9" s="14" t="inlineStr">
        <is>
          <t>À venir</t>
        </is>
      </c>
      <c r="K9" s="14" t="inlineStr">
        <is>
          <t>Moyenne</t>
        </is>
      </c>
      <c r="L9" s="6" t="inlineStr">
        <is>
          <t>Disponibilité des équipes</t>
        </is>
      </c>
      <c r="M9" s="6" t="inlineStr">
        <is>
          <t>Supports de formation à produire.</t>
        </is>
      </c>
      <c r="N9" s="20">
        <f>IF(OR(A9="",G9="",H9=""),"",H9-G9)</f>
        <v/>
      </c>
      <c r="O9" s="21">
        <f>IF(A9="","",IF(OR(F9="",J9=""),"",IF(AND(J9&lt;&gt;"Terminé",F9&lt;TODAY()),"En retard","OK")))</f>
        <v/>
      </c>
    </row>
    <row r="10" ht="34" customHeight="1">
      <c r="A10" s="14" t="inlineStr">
        <is>
          <t>L09</t>
        </is>
      </c>
      <c r="B10" s="6" t="inlineStr">
        <is>
          <t>Mise en production et bilan</t>
        </is>
      </c>
      <c r="C10" s="14" t="inlineStr">
        <is>
          <t>Antoine Roux</t>
        </is>
      </c>
      <c r="D10" s="14" t="inlineStr">
        <is>
          <t>Nice</t>
        </is>
      </c>
      <c r="E10" s="15" t="n">
        <v>46279</v>
      </c>
      <c r="F10" s="15" t="n">
        <v>46295</v>
      </c>
      <c r="G10" s="16" t="n">
        <v>5000</v>
      </c>
      <c r="H10" s="16" t="n">
        <v>0</v>
      </c>
      <c r="I10" s="17" t="n">
        <v>0</v>
      </c>
      <c r="J10" s="14" t="inlineStr">
        <is>
          <t>À venir</t>
        </is>
      </c>
      <c r="K10" s="14" t="inlineStr">
        <is>
          <t>Haute</t>
        </is>
      </c>
      <c r="L10" s="6" t="inlineStr">
        <is>
          <t>Validation de mise en production</t>
        </is>
      </c>
      <c r="M10" s="6" t="inlineStr">
        <is>
          <t>Comité de mise en production prévu.</t>
        </is>
      </c>
      <c r="N10" s="18">
        <f>IF(OR(A10="",G10="",H10=""),"",H10-G10)</f>
        <v/>
      </c>
      <c r="O10" s="19">
        <f>IF(A10="","",IF(OR(F10="",J10=""),"",IF(AND(J10&lt;&gt;"Terminé",F10&lt;TODAY()),"En retard","OK")))</f>
        <v/>
      </c>
    </row>
    <row r="11" ht="34" customHeight="1">
      <c r="A11" s="14" t="n"/>
      <c r="B11" s="6" t="n"/>
      <c r="C11" s="14" t="n"/>
      <c r="D11" s="14" t="n"/>
      <c r="E11" s="15" t="n"/>
      <c r="F11" s="15" t="n"/>
      <c r="G11" s="16" t="n"/>
      <c r="H11" s="16" t="n"/>
      <c r="I11" s="17" t="n"/>
      <c r="J11" s="14" t="n"/>
      <c r="K11" s="14" t="n"/>
      <c r="L11" s="6" t="n"/>
      <c r="M11" s="6" t="n"/>
      <c r="N11" s="20">
        <f>IF(OR(A11="",G11="",H11=""),"",H11-G11)</f>
        <v/>
      </c>
      <c r="O11" s="21">
        <f>IF(A11="","",IF(OR(F11="",J11=""),"",IF(AND(J11&lt;&gt;"Terminé",F11&lt;TODAY()),"En retard","OK")))</f>
        <v/>
      </c>
    </row>
    <row r="12" ht="34" customHeight="1">
      <c r="A12" s="14" t="n"/>
      <c r="B12" s="6" t="n"/>
      <c r="C12" s="14" t="n"/>
      <c r="D12" s="14" t="n"/>
      <c r="E12" s="15" t="n"/>
      <c r="F12" s="15" t="n"/>
      <c r="G12" s="16" t="n"/>
      <c r="H12" s="16" t="n"/>
      <c r="I12" s="17" t="n"/>
      <c r="J12" s="14" t="n"/>
      <c r="K12" s="14" t="n"/>
      <c r="L12" s="6" t="n"/>
      <c r="M12" s="6" t="n"/>
      <c r="N12" s="18">
        <f>IF(OR(A12="",G12="",H12=""),"",H12-G12)</f>
        <v/>
      </c>
      <c r="O12" s="19">
        <f>IF(A12="","",IF(OR(F12="",J12=""),"",IF(AND(J12&lt;&gt;"Terminé",F12&lt;TODAY()),"En retard","OK")))</f>
        <v/>
      </c>
    </row>
    <row r="13" ht="34" customHeight="1">
      <c r="A13" s="14" t="n"/>
      <c r="B13" s="6" t="n"/>
      <c r="C13" s="14" t="n"/>
      <c r="D13" s="14" t="n"/>
      <c r="E13" s="15" t="n"/>
      <c r="F13" s="15" t="n"/>
      <c r="G13" s="16" t="n"/>
      <c r="H13" s="16" t="n"/>
      <c r="I13" s="17" t="n"/>
      <c r="J13" s="14" t="n"/>
      <c r="K13" s="14" t="n"/>
      <c r="L13" s="6" t="n"/>
      <c r="M13" s="6" t="n"/>
      <c r="N13" s="20">
        <f>IF(OR(A13="",G13="",H13=""),"",H13-G13)</f>
        <v/>
      </c>
      <c r="O13" s="21">
        <f>IF(A13="","",IF(OR(F13="",J13=""),"",IF(AND(J13&lt;&gt;"Terminé",F13&lt;TODAY()),"En retard","OK")))</f>
        <v/>
      </c>
    </row>
    <row r="14" ht="34" customHeight="1">
      <c r="A14" s="14" t="n"/>
      <c r="B14" s="6" t="n"/>
      <c r="C14" s="14" t="n"/>
      <c r="D14" s="14" t="n"/>
      <c r="E14" s="15" t="n"/>
      <c r="F14" s="15" t="n"/>
      <c r="G14" s="16" t="n"/>
      <c r="H14" s="16" t="n"/>
      <c r="I14" s="17" t="n"/>
      <c r="J14" s="14" t="n"/>
      <c r="K14" s="14" t="n"/>
      <c r="L14" s="6" t="n"/>
      <c r="M14" s="6" t="n"/>
      <c r="N14" s="18">
        <f>IF(OR(A14="",G14="",H14=""),"",H14-G14)</f>
        <v/>
      </c>
      <c r="O14" s="19">
        <f>IF(A14="","",IF(OR(F14="",J14=""),"",IF(AND(J14&lt;&gt;"Terminé",F14&lt;TODAY()),"En retard","OK")))</f>
        <v/>
      </c>
    </row>
    <row r="15" ht="34" customHeight="1">
      <c r="A15" s="14" t="n"/>
      <c r="B15" s="6" t="n"/>
      <c r="C15" s="14" t="n"/>
      <c r="D15" s="14" t="n"/>
      <c r="E15" s="15" t="n"/>
      <c r="F15" s="15" t="n"/>
      <c r="G15" s="16" t="n"/>
      <c r="H15" s="16" t="n"/>
      <c r="I15" s="17" t="n"/>
      <c r="J15" s="14" t="n"/>
      <c r="K15" s="14" t="n"/>
      <c r="L15" s="6" t="n"/>
      <c r="M15" s="6" t="n"/>
      <c r="N15" s="20">
        <f>IF(OR(A15="",G15="",H15=""),"",H15-G15)</f>
        <v/>
      </c>
      <c r="O15" s="21">
        <f>IF(A15="","",IF(OR(F15="",J15=""),"",IF(AND(J15&lt;&gt;"Terminé",F15&lt;TODAY()),"En retard","OK")))</f>
        <v/>
      </c>
    </row>
    <row r="16" ht="34" customHeight="1">
      <c r="A16" s="14" t="n"/>
      <c r="B16" s="6" t="n"/>
      <c r="C16" s="14" t="n"/>
      <c r="D16" s="14" t="n"/>
      <c r="E16" s="15" t="n"/>
      <c r="F16" s="15" t="n"/>
      <c r="G16" s="16" t="n"/>
      <c r="H16" s="16" t="n"/>
      <c r="I16" s="17" t="n"/>
      <c r="J16" s="14" t="n"/>
      <c r="K16" s="14" t="n"/>
      <c r="L16" s="6" t="n"/>
      <c r="M16" s="6" t="n"/>
      <c r="N16" s="18">
        <f>IF(OR(A16="",G16="",H16=""),"",H16-G16)</f>
        <v/>
      </c>
      <c r="O16" s="19">
        <f>IF(A16="","",IF(OR(F16="",J16=""),"",IF(AND(J16&lt;&gt;"Terminé",F16&lt;TODAY()),"En retard","OK")))</f>
        <v/>
      </c>
    </row>
    <row r="17" ht="34" customHeight="1">
      <c r="A17" s="14" t="n"/>
      <c r="B17" s="6" t="n"/>
      <c r="C17" s="14" t="n"/>
      <c r="D17" s="14" t="n"/>
      <c r="E17" s="15" t="n"/>
      <c r="F17" s="15" t="n"/>
      <c r="G17" s="16" t="n"/>
      <c r="H17" s="16" t="n"/>
      <c r="I17" s="17" t="n"/>
      <c r="J17" s="14" t="n"/>
      <c r="K17" s="14" t="n"/>
      <c r="L17" s="6" t="n"/>
      <c r="M17" s="6" t="n"/>
      <c r="N17" s="20">
        <f>IF(OR(A17="",G17="",H17=""),"",H17-G17)</f>
        <v/>
      </c>
      <c r="O17" s="21">
        <f>IF(A17="","",IF(OR(F17="",J17=""),"",IF(AND(J17&lt;&gt;"Terminé",F17&lt;TODAY()),"En retard","OK")))</f>
        <v/>
      </c>
    </row>
    <row r="18" ht="34" customHeight="1">
      <c r="A18" s="14" t="n"/>
      <c r="B18" s="6" t="n"/>
      <c r="C18" s="14" t="n"/>
      <c r="D18" s="14" t="n"/>
      <c r="E18" s="15" t="n"/>
      <c r="F18" s="15" t="n"/>
      <c r="G18" s="16" t="n"/>
      <c r="H18" s="16" t="n"/>
      <c r="I18" s="17" t="n"/>
      <c r="J18" s="14" t="n"/>
      <c r="K18" s="14" t="n"/>
      <c r="L18" s="6" t="n"/>
      <c r="M18" s="6" t="n"/>
      <c r="N18" s="18">
        <f>IF(OR(A18="",G18="",H18=""),"",H18-G18)</f>
        <v/>
      </c>
      <c r="O18" s="19">
        <f>IF(A18="","",IF(OR(F18="",J18=""),"",IF(AND(J18&lt;&gt;"Terminé",F18&lt;TODAY()),"En retard","OK")))</f>
        <v/>
      </c>
    </row>
    <row r="19" ht="34" customHeight="1">
      <c r="A19" s="14" t="n"/>
      <c r="B19" s="6" t="n"/>
      <c r="C19" s="14" t="n"/>
      <c r="D19" s="14" t="n"/>
      <c r="E19" s="15" t="n"/>
      <c r="F19" s="15" t="n"/>
      <c r="G19" s="16" t="n"/>
      <c r="H19" s="16" t="n"/>
      <c r="I19" s="17" t="n"/>
      <c r="J19" s="14" t="n"/>
      <c r="K19" s="14" t="n"/>
      <c r="L19" s="6" t="n"/>
      <c r="M19" s="6" t="n"/>
      <c r="N19" s="20">
        <f>IF(OR(A19="",G19="",H19=""),"",H19-G19)</f>
        <v/>
      </c>
      <c r="O19" s="21">
        <f>IF(A19="","",IF(OR(F19="",J19=""),"",IF(AND(J19&lt;&gt;"Terminé",F19&lt;TODAY()),"En retard","OK")))</f>
        <v/>
      </c>
    </row>
    <row r="20" ht="34" customHeight="1">
      <c r="A20" s="14" t="n"/>
      <c r="B20" s="6" t="n"/>
      <c r="C20" s="14" t="n"/>
      <c r="D20" s="14" t="n"/>
      <c r="E20" s="15" t="n"/>
      <c r="F20" s="15" t="n"/>
      <c r="G20" s="16" t="n"/>
      <c r="H20" s="16" t="n"/>
      <c r="I20" s="17" t="n"/>
      <c r="J20" s="14" t="n"/>
      <c r="K20" s="14" t="n"/>
      <c r="L20" s="6" t="n"/>
      <c r="M20" s="6" t="n"/>
      <c r="N20" s="18">
        <f>IF(OR(A20="",G20="",H20=""),"",H20-G20)</f>
        <v/>
      </c>
      <c r="O20" s="19">
        <f>IF(A20="","",IF(OR(F20="",J20=""),"",IF(AND(J20&lt;&gt;"Terminé",F20&lt;TODAY()),"En retard","OK")))</f>
        <v/>
      </c>
    </row>
    <row r="21" ht="34" customHeight="1">
      <c r="A21" s="14" t="n"/>
      <c r="B21" s="6" t="n"/>
      <c r="C21" s="14" t="n"/>
      <c r="D21" s="14" t="n"/>
      <c r="E21" s="15" t="n"/>
      <c r="F21" s="15" t="n"/>
      <c r="G21" s="16" t="n"/>
      <c r="H21" s="16" t="n"/>
      <c r="I21" s="17" t="n"/>
      <c r="J21" s="14" t="n"/>
      <c r="K21" s="14" t="n"/>
      <c r="L21" s="6" t="n"/>
      <c r="M21" s="6" t="n"/>
      <c r="N21" s="20">
        <f>IF(OR(A21="",G21="",H21=""),"",H21-G21)</f>
        <v/>
      </c>
      <c r="O21" s="21">
        <f>IF(A21="","",IF(OR(F21="",J21=""),"",IF(AND(J21&lt;&gt;"Terminé",F21&lt;TODAY()),"En retard","OK")))</f>
        <v/>
      </c>
    </row>
    <row r="22" ht="34" customHeight="1">
      <c r="A22" s="14" t="n"/>
      <c r="B22" s="6" t="n"/>
      <c r="C22" s="14" t="n"/>
      <c r="D22" s="14" t="n"/>
      <c r="E22" s="15" t="n"/>
      <c r="F22" s="15" t="n"/>
      <c r="G22" s="16" t="n"/>
      <c r="H22" s="16" t="n"/>
      <c r="I22" s="17" t="n"/>
      <c r="J22" s="14" t="n"/>
      <c r="K22" s="14" t="n"/>
      <c r="L22" s="6" t="n"/>
      <c r="M22" s="6" t="n"/>
      <c r="N22" s="18">
        <f>IF(OR(A22="",G22="",H22=""),"",H22-G22)</f>
        <v/>
      </c>
      <c r="O22" s="19">
        <f>IF(A22="","",IF(OR(F22="",J22=""),"",IF(AND(J22&lt;&gt;"Terminé",F22&lt;TODAY()),"En retard","OK")))</f>
        <v/>
      </c>
    </row>
    <row r="23" ht="34" customHeight="1">
      <c r="A23" s="14" t="n"/>
      <c r="B23" s="6" t="n"/>
      <c r="C23" s="14" t="n"/>
      <c r="D23" s="14" t="n"/>
      <c r="E23" s="15" t="n"/>
      <c r="F23" s="15" t="n"/>
      <c r="G23" s="16" t="n"/>
      <c r="H23" s="16" t="n"/>
      <c r="I23" s="17" t="n"/>
      <c r="J23" s="14" t="n"/>
      <c r="K23" s="14" t="n"/>
      <c r="L23" s="6" t="n"/>
      <c r="M23" s="6" t="n"/>
      <c r="N23" s="20">
        <f>IF(OR(A23="",G23="",H23=""),"",H23-G23)</f>
        <v/>
      </c>
      <c r="O23" s="21">
        <f>IF(A23="","",IF(OR(F23="",J23=""),"",IF(AND(J23&lt;&gt;"Terminé",F23&lt;TODAY()),"En retard","OK")))</f>
        <v/>
      </c>
    </row>
    <row r="24" ht="34" customHeight="1">
      <c r="A24" s="14" t="n"/>
      <c r="B24" s="6" t="n"/>
      <c r="C24" s="14" t="n"/>
      <c r="D24" s="14" t="n"/>
      <c r="E24" s="15" t="n"/>
      <c r="F24" s="15" t="n"/>
      <c r="G24" s="16" t="n"/>
      <c r="H24" s="16" t="n"/>
      <c r="I24" s="17" t="n"/>
      <c r="J24" s="14" t="n"/>
      <c r="K24" s="14" t="n"/>
      <c r="L24" s="6" t="n"/>
      <c r="M24" s="6" t="n"/>
      <c r="N24" s="18">
        <f>IF(OR(A24="",G24="",H24=""),"",H24-G24)</f>
        <v/>
      </c>
      <c r="O24" s="19">
        <f>IF(A24="","",IF(OR(F24="",J24=""),"",IF(AND(J24&lt;&gt;"Terminé",F24&lt;TODAY()),"En retard","OK")))</f>
        <v/>
      </c>
    </row>
    <row r="25" ht="34" customHeight="1">
      <c r="A25" s="14" t="n"/>
      <c r="B25" s="6" t="n"/>
      <c r="C25" s="14" t="n"/>
      <c r="D25" s="14" t="n"/>
      <c r="E25" s="15" t="n"/>
      <c r="F25" s="15" t="n"/>
      <c r="G25" s="16" t="n"/>
      <c r="H25" s="16" t="n"/>
      <c r="I25" s="17" t="n"/>
      <c r="J25" s="14" t="n"/>
      <c r="K25" s="14" t="n"/>
      <c r="L25" s="6" t="n"/>
      <c r="M25" s="6" t="n"/>
      <c r="N25" s="20">
        <f>IF(OR(A25="",G25="",H25=""),"",H25-G25)</f>
        <v/>
      </c>
      <c r="O25" s="21">
        <f>IF(A25="","",IF(OR(F25="",J25=""),"",IF(AND(J25&lt;&gt;"Terminé",F25&lt;TODAY()),"En retard","OK")))</f>
        <v/>
      </c>
    </row>
    <row r="26" ht="34" customHeight="1">
      <c r="A26" s="14" t="n"/>
      <c r="B26" s="6" t="n"/>
      <c r="C26" s="14" t="n"/>
      <c r="D26" s="14" t="n"/>
      <c r="E26" s="15" t="n"/>
      <c r="F26" s="15" t="n"/>
      <c r="G26" s="16" t="n"/>
      <c r="H26" s="16" t="n"/>
      <c r="I26" s="17" t="n"/>
      <c r="J26" s="14" t="n"/>
      <c r="K26" s="14" t="n"/>
      <c r="L26" s="6" t="n"/>
      <c r="M26" s="6" t="n"/>
      <c r="N26" s="18">
        <f>IF(OR(A26="",G26="",H26=""),"",H26-G26)</f>
        <v/>
      </c>
      <c r="O26" s="19">
        <f>IF(A26="","",IF(OR(F26="",J26=""),"",IF(AND(J26&lt;&gt;"Terminé",F26&lt;TODAY()),"En retard","OK")))</f>
        <v/>
      </c>
    </row>
    <row r="27" ht="34" customHeight="1">
      <c r="A27" s="14" t="n"/>
      <c r="B27" s="6" t="n"/>
      <c r="C27" s="14" t="n"/>
      <c r="D27" s="14" t="n"/>
      <c r="E27" s="15" t="n"/>
      <c r="F27" s="15" t="n"/>
      <c r="G27" s="16" t="n"/>
      <c r="H27" s="16" t="n"/>
      <c r="I27" s="17" t="n"/>
      <c r="J27" s="14" t="n"/>
      <c r="K27" s="14" t="n"/>
      <c r="L27" s="6" t="n"/>
      <c r="M27" s="6" t="n"/>
      <c r="N27" s="20">
        <f>IF(OR(A27="",G27="",H27=""),"",H27-G27)</f>
        <v/>
      </c>
      <c r="O27" s="21">
        <f>IF(A27="","",IF(OR(F27="",J27=""),"",IF(AND(J27&lt;&gt;"Terminé",F27&lt;TODAY()),"En retard","OK")))</f>
        <v/>
      </c>
    </row>
    <row r="28" ht="34" customHeight="1">
      <c r="A28" s="14" t="n"/>
      <c r="B28" s="6" t="n"/>
      <c r="C28" s="14" t="n"/>
      <c r="D28" s="14" t="n"/>
      <c r="E28" s="15" t="n"/>
      <c r="F28" s="15" t="n"/>
      <c r="G28" s="16" t="n"/>
      <c r="H28" s="16" t="n"/>
      <c r="I28" s="17" t="n"/>
      <c r="J28" s="14" t="n"/>
      <c r="K28" s="14" t="n"/>
      <c r="L28" s="6" t="n"/>
      <c r="M28" s="6" t="n"/>
      <c r="N28" s="18">
        <f>IF(OR(A28="",G28="",H28=""),"",H28-G28)</f>
        <v/>
      </c>
      <c r="O28" s="19">
        <f>IF(A28="","",IF(OR(F28="",J28=""),"",IF(AND(J28&lt;&gt;"Terminé",F28&lt;TODAY()),"En retard","OK")))</f>
        <v/>
      </c>
    </row>
    <row r="29" ht="34" customHeight="1">
      <c r="A29" s="14" t="n"/>
      <c r="B29" s="6" t="n"/>
      <c r="C29" s="14" t="n"/>
      <c r="D29" s="14" t="n"/>
      <c r="E29" s="15" t="n"/>
      <c r="F29" s="15" t="n"/>
      <c r="G29" s="16" t="n"/>
      <c r="H29" s="16" t="n"/>
      <c r="I29" s="17" t="n"/>
      <c r="J29" s="14" t="n"/>
      <c r="K29" s="14" t="n"/>
      <c r="L29" s="6" t="n"/>
      <c r="M29" s="6" t="n"/>
      <c r="N29" s="20">
        <f>IF(OR(A29="",G29="",H29=""),"",H29-G29)</f>
        <v/>
      </c>
      <c r="O29" s="21">
        <f>IF(A29="","",IF(OR(F29="",J29=""),"",IF(AND(J29&lt;&gt;"Terminé",F29&lt;TODAY()),"En retard","OK")))</f>
        <v/>
      </c>
    </row>
    <row r="30" ht="34" customHeight="1">
      <c r="A30" s="14" t="n"/>
      <c r="B30" s="6" t="n"/>
      <c r="C30" s="14" t="n"/>
      <c r="D30" s="14" t="n"/>
      <c r="E30" s="15" t="n"/>
      <c r="F30" s="15" t="n"/>
      <c r="G30" s="16" t="n"/>
      <c r="H30" s="16" t="n"/>
      <c r="I30" s="17" t="n"/>
      <c r="J30" s="14" t="n"/>
      <c r="K30" s="14" t="n"/>
      <c r="L30" s="6" t="n"/>
      <c r="M30" s="6" t="n"/>
      <c r="N30" s="18">
        <f>IF(OR(A30="",G30="",H30=""),"",H30-G30)</f>
        <v/>
      </c>
      <c r="O30" s="19">
        <f>IF(A30="","",IF(OR(F30="",J30=""),"",IF(AND(J30&lt;&gt;"Terminé",F30&lt;TODAY()),"En retard","OK")))</f>
        <v/>
      </c>
    </row>
    <row r="31" ht="34" customHeight="1">
      <c r="A31" s="14" t="n"/>
      <c r="B31" s="6" t="n"/>
      <c r="C31" s="14" t="n"/>
      <c r="D31" s="14" t="n"/>
      <c r="E31" s="15" t="n"/>
      <c r="F31" s="15" t="n"/>
      <c r="G31" s="16" t="n"/>
      <c r="H31" s="16" t="n"/>
      <c r="I31" s="17" t="n"/>
      <c r="J31" s="14" t="n"/>
      <c r="K31" s="14" t="n"/>
      <c r="L31" s="6" t="n"/>
      <c r="M31" s="6" t="n"/>
      <c r="N31" s="20">
        <f>IF(OR(A31="",G31="",H31=""),"",H31-G31)</f>
        <v/>
      </c>
      <c r="O31" s="21">
        <f>IF(A31="","",IF(OR(F31="",J31=""),"",IF(AND(J31&lt;&gt;"Terminé",F31&lt;TODAY()),"En retard","OK")))</f>
        <v/>
      </c>
    </row>
    <row r="32" ht="34" customHeight="1">
      <c r="A32" s="14" t="n"/>
      <c r="B32" s="6" t="n"/>
      <c r="C32" s="14" t="n"/>
      <c r="D32" s="14" t="n"/>
      <c r="E32" s="15" t="n"/>
      <c r="F32" s="15" t="n"/>
      <c r="G32" s="16" t="n"/>
      <c r="H32" s="16" t="n"/>
      <c r="I32" s="17" t="n"/>
      <c r="J32" s="14" t="n"/>
      <c r="K32" s="14" t="n"/>
      <c r="L32" s="6" t="n"/>
      <c r="M32" s="6" t="n"/>
      <c r="N32" s="18">
        <f>IF(OR(A32="",G32="",H32=""),"",H32-G32)</f>
        <v/>
      </c>
      <c r="O32" s="19">
        <f>IF(A32="","",IF(OR(F32="",J32=""),"",IF(AND(J32&lt;&gt;"Terminé",F32&lt;TODAY()),"En retard","OK")))</f>
        <v/>
      </c>
    </row>
    <row r="33" ht="34" customHeight="1">
      <c r="A33" s="14" t="n"/>
      <c r="B33" s="6" t="n"/>
      <c r="C33" s="14" t="n"/>
      <c r="D33" s="14" t="n"/>
      <c r="E33" s="15" t="n"/>
      <c r="F33" s="15" t="n"/>
      <c r="G33" s="16" t="n"/>
      <c r="H33" s="16" t="n"/>
      <c r="I33" s="17" t="n"/>
      <c r="J33" s="14" t="n"/>
      <c r="K33" s="14" t="n"/>
      <c r="L33" s="6" t="n"/>
      <c r="M33" s="6" t="n"/>
      <c r="N33" s="20">
        <f>IF(OR(A33="",G33="",H33=""),"",H33-G33)</f>
        <v/>
      </c>
      <c r="O33" s="21">
        <f>IF(A33="","",IF(OR(F33="",J33=""),"",IF(AND(J33&lt;&gt;"Terminé",F33&lt;TODAY()),"En retard","OK")))</f>
        <v/>
      </c>
    </row>
    <row r="34" ht="34" customHeight="1">
      <c r="A34" s="14" t="n"/>
      <c r="B34" s="6" t="n"/>
      <c r="C34" s="14" t="n"/>
      <c r="D34" s="14" t="n"/>
      <c r="E34" s="15" t="n"/>
      <c r="F34" s="15" t="n"/>
      <c r="G34" s="16" t="n"/>
      <c r="H34" s="16" t="n"/>
      <c r="I34" s="17" t="n"/>
      <c r="J34" s="14" t="n"/>
      <c r="K34" s="14" t="n"/>
      <c r="L34" s="6" t="n"/>
      <c r="M34" s="6" t="n"/>
      <c r="N34" s="18">
        <f>IF(OR(A34="",G34="",H34=""),"",H34-G34)</f>
        <v/>
      </c>
      <c r="O34" s="19">
        <f>IF(A34="","",IF(OR(F34="",J34=""),"",IF(AND(J34&lt;&gt;"Terminé",F34&lt;TODAY()),"En retard","OK")))</f>
        <v/>
      </c>
    </row>
    <row r="35" ht="34" customHeight="1">
      <c r="A35" s="14" t="n"/>
      <c r="B35" s="6" t="n"/>
      <c r="C35" s="14" t="n"/>
      <c r="D35" s="14" t="n"/>
      <c r="E35" s="15" t="n"/>
      <c r="F35" s="15" t="n"/>
      <c r="G35" s="16" t="n"/>
      <c r="H35" s="16" t="n"/>
      <c r="I35" s="17" t="n"/>
      <c r="J35" s="14" t="n"/>
      <c r="K35" s="14" t="n"/>
      <c r="L35" s="6" t="n"/>
      <c r="M35" s="6" t="n"/>
      <c r="N35" s="20">
        <f>IF(OR(A35="",G35="",H35=""),"",H35-G35)</f>
        <v/>
      </c>
      <c r="O35" s="21">
        <f>IF(A35="","",IF(OR(F35="",J35=""),"",IF(AND(J35&lt;&gt;"Terminé",F35&lt;TODAY()),"En retard","OK")))</f>
        <v/>
      </c>
    </row>
    <row r="36" ht="34" customHeight="1">
      <c r="A36" s="14" t="n"/>
      <c r="B36" s="6" t="n"/>
      <c r="C36" s="14" t="n"/>
      <c r="D36" s="14" t="n"/>
      <c r="E36" s="15" t="n"/>
      <c r="F36" s="15" t="n"/>
      <c r="G36" s="16" t="n"/>
      <c r="H36" s="16" t="n"/>
      <c r="I36" s="17" t="n"/>
      <c r="J36" s="14" t="n"/>
      <c r="K36" s="14" t="n"/>
      <c r="L36" s="6" t="n"/>
      <c r="M36" s="6" t="n"/>
      <c r="N36" s="18">
        <f>IF(OR(A36="",G36="",H36=""),"",H36-G36)</f>
        <v/>
      </c>
      <c r="O36" s="19">
        <f>IF(A36="","",IF(OR(F36="",J36=""),"",IF(AND(J36&lt;&gt;"Terminé",F36&lt;TODAY()),"En retard","OK")))</f>
        <v/>
      </c>
    </row>
    <row r="37" ht="34" customHeight="1">
      <c r="A37" s="14" t="n"/>
      <c r="B37" s="6" t="n"/>
      <c r="C37" s="14" t="n"/>
      <c r="D37" s="14" t="n"/>
      <c r="E37" s="15" t="n"/>
      <c r="F37" s="15" t="n"/>
      <c r="G37" s="16" t="n"/>
      <c r="H37" s="16" t="n"/>
      <c r="I37" s="17" t="n"/>
      <c r="J37" s="14" t="n"/>
      <c r="K37" s="14" t="n"/>
      <c r="L37" s="6" t="n"/>
      <c r="M37" s="6" t="n"/>
      <c r="N37" s="20">
        <f>IF(OR(A37="",G37="",H37=""),"",H37-G37)</f>
        <v/>
      </c>
      <c r="O37" s="21">
        <f>IF(A37="","",IF(OR(F37="",J37=""),"",IF(AND(J37&lt;&gt;"Terminé",F37&lt;TODAY()),"En retard","OK")))</f>
        <v/>
      </c>
    </row>
    <row r="38" ht="34" customHeight="1">
      <c r="A38" s="14" t="n"/>
      <c r="B38" s="6" t="n"/>
      <c r="C38" s="14" t="n"/>
      <c r="D38" s="14" t="n"/>
      <c r="E38" s="15" t="n"/>
      <c r="F38" s="15" t="n"/>
      <c r="G38" s="16" t="n"/>
      <c r="H38" s="16" t="n"/>
      <c r="I38" s="17" t="n"/>
      <c r="J38" s="14" t="n"/>
      <c r="K38" s="14" t="n"/>
      <c r="L38" s="6" t="n"/>
      <c r="M38" s="6" t="n"/>
      <c r="N38" s="18">
        <f>IF(OR(A38="",G38="",H38=""),"",H38-G38)</f>
        <v/>
      </c>
      <c r="O38" s="19">
        <f>IF(A38="","",IF(OR(F38="",J38=""),"",IF(AND(J38&lt;&gt;"Terminé",F38&lt;TODAY()),"En retard","OK")))</f>
        <v/>
      </c>
    </row>
    <row r="39" ht="34" customHeight="1">
      <c r="A39" s="14" t="n"/>
      <c r="B39" s="6" t="n"/>
      <c r="C39" s="14" t="n"/>
      <c r="D39" s="14" t="n"/>
      <c r="E39" s="15" t="n"/>
      <c r="F39" s="15" t="n"/>
      <c r="G39" s="16" t="n"/>
      <c r="H39" s="16" t="n"/>
      <c r="I39" s="17" t="n"/>
      <c r="J39" s="14" t="n"/>
      <c r="K39" s="14" t="n"/>
      <c r="L39" s="6" t="n"/>
      <c r="M39" s="6" t="n"/>
      <c r="N39" s="20">
        <f>IF(OR(A39="",G39="",H39=""),"",H39-G39)</f>
        <v/>
      </c>
      <c r="O39" s="21">
        <f>IF(A39="","",IF(OR(F39="",J39=""),"",IF(AND(J39&lt;&gt;"Terminé",F39&lt;TODAY()),"En retard","OK")))</f>
        <v/>
      </c>
    </row>
    <row r="40" ht="34" customHeight="1">
      <c r="A40" s="14" t="n"/>
      <c r="B40" s="6" t="n"/>
      <c r="C40" s="14" t="n"/>
      <c r="D40" s="14" t="n"/>
      <c r="E40" s="15" t="n"/>
      <c r="F40" s="15" t="n"/>
      <c r="G40" s="16" t="n"/>
      <c r="H40" s="16" t="n"/>
      <c r="I40" s="17" t="n"/>
      <c r="J40" s="14" t="n"/>
      <c r="K40" s="14" t="n"/>
      <c r="L40" s="6" t="n"/>
      <c r="M40" s="6" t="n"/>
      <c r="N40" s="18">
        <f>IF(OR(A40="",G40="",H40=""),"",H40-G40)</f>
        <v/>
      </c>
      <c r="O40" s="19">
        <f>IF(A40="","",IF(OR(F40="",J40=""),"",IF(AND(J40&lt;&gt;"Terminé",F40&lt;TODAY()),"En retard","OK")))</f>
        <v/>
      </c>
    </row>
    <row r="41" ht="34" customHeight="1">
      <c r="A41" s="14" t="n"/>
      <c r="B41" s="6" t="n"/>
      <c r="C41" s="14" t="n"/>
      <c r="D41" s="14" t="n"/>
      <c r="E41" s="15" t="n"/>
      <c r="F41" s="15" t="n"/>
      <c r="G41" s="16" t="n"/>
      <c r="H41" s="16" t="n"/>
      <c r="I41" s="17" t="n"/>
      <c r="J41" s="14" t="n"/>
      <c r="K41" s="14" t="n"/>
      <c r="L41" s="6" t="n"/>
      <c r="M41" s="6" t="n"/>
      <c r="N41" s="20">
        <f>IF(OR(A41="",G41="",H41=""),"",H41-G41)</f>
        <v/>
      </c>
      <c r="O41" s="21">
        <f>IF(A41="","",IF(OR(F41="",J41=""),"",IF(AND(J41&lt;&gt;"Terminé",F41&lt;TODAY()),"En retard","OK")))</f>
        <v/>
      </c>
    </row>
    <row r="42" ht="34" customHeight="1">
      <c r="A42" s="14" t="n"/>
      <c r="B42" s="6" t="n"/>
      <c r="C42" s="14" t="n"/>
      <c r="D42" s="14" t="n"/>
      <c r="E42" s="15" t="n"/>
      <c r="F42" s="15" t="n"/>
      <c r="G42" s="16" t="n"/>
      <c r="H42" s="16" t="n"/>
      <c r="I42" s="17" t="n"/>
      <c r="J42" s="14" t="n"/>
      <c r="K42" s="14" t="n"/>
      <c r="L42" s="6" t="n"/>
      <c r="M42" s="6" t="n"/>
      <c r="N42" s="18">
        <f>IF(OR(A42="",G42="",H42=""),"",H42-G42)</f>
        <v/>
      </c>
      <c r="O42" s="19">
        <f>IF(A42="","",IF(OR(F42="",J42=""),"",IF(AND(J42&lt;&gt;"Terminé",F42&lt;TODAY()),"En retard","OK")))</f>
        <v/>
      </c>
    </row>
    <row r="43" ht="34" customHeight="1">
      <c r="A43" s="14" t="n"/>
      <c r="B43" s="6" t="n"/>
      <c r="C43" s="14" t="n"/>
      <c r="D43" s="14" t="n"/>
      <c r="E43" s="15" t="n"/>
      <c r="F43" s="15" t="n"/>
      <c r="G43" s="16" t="n"/>
      <c r="H43" s="16" t="n"/>
      <c r="I43" s="17" t="n"/>
      <c r="J43" s="14" t="n"/>
      <c r="K43" s="14" t="n"/>
      <c r="L43" s="6" t="n"/>
      <c r="M43" s="6" t="n"/>
      <c r="N43" s="20">
        <f>IF(OR(A43="",G43="",H43=""),"",H43-G43)</f>
        <v/>
      </c>
      <c r="O43" s="21">
        <f>IF(A43="","",IF(OR(F43="",J43=""),"",IF(AND(J43&lt;&gt;"Terminé",F43&lt;TODAY()),"En retard","OK")))</f>
        <v/>
      </c>
    </row>
    <row r="44" ht="34" customHeight="1">
      <c r="A44" s="14" t="n"/>
      <c r="B44" s="6" t="n"/>
      <c r="C44" s="14" t="n"/>
      <c r="D44" s="14" t="n"/>
      <c r="E44" s="15" t="n"/>
      <c r="F44" s="15" t="n"/>
      <c r="G44" s="16" t="n"/>
      <c r="H44" s="16" t="n"/>
      <c r="I44" s="17" t="n"/>
      <c r="J44" s="14" t="n"/>
      <c r="K44" s="14" t="n"/>
      <c r="L44" s="6" t="n"/>
      <c r="M44" s="6" t="n"/>
      <c r="N44" s="18">
        <f>IF(OR(A44="",G44="",H44=""),"",H44-G44)</f>
        <v/>
      </c>
      <c r="O44" s="19">
        <f>IF(A44="","",IF(OR(F44="",J44=""),"",IF(AND(J44&lt;&gt;"Terminé",F44&lt;TODAY()),"En retard","OK")))</f>
        <v/>
      </c>
    </row>
    <row r="45" ht="34" customHeight="1">
      <c r="A45" s="14" t="n"/>
      <c r="B45" s="6" t="n"/>
      <c r="C45" s="14" t="n"/>
      <c r="D45" s="14" t="n"/>
      <c r="E45" s="15" t="n"/>
      <c r="F45" s="15" t="n"/>
      <c r="G45" s="16" t="n"/>
      <c r="H45" s="16" t="n"/>
      <c r="I45" s="17" t="n"/>
      <c r="J45" s="14" t="n"/>
      <c r="K45" s="14" t="n"/>
      <c r="L45" s="6" t="n"/>
      <c r="M45" s="6" t="n"/>
      <c r="N45" s="20">
        <f>IF(OR(A45="",G45="",H45=""),"",H45-G45)</f>
        <v/>
      </c>
      <c r="O45" s="21">
        <f>IF(A45="","",IF(OR(F45="",J45=""),"",IF(AND(J45&lt;&gt;"Terminé",F45&lt;TODAY()),"En retard","OK")))</f>
        <v/>
      </c>
    </row>
    <row r="46" ht="34" customHeight="1">
      <c r="A46" s="14" t="n"/>
      <c r="B46" s="6" t="n"/>
      <c r="C46" s="14" t="n"/>
      <c r="D46" s="14" t="n"/>
      <c r="E46" s="15" t="n"/>
      <c r="F46" s="15" t="n"/>
      <c r="G46" s="16" t="n"/>
      <c r="H46" s="16" t="n"/>
      <c r="I46" s="17" t="n"/>
      <c r="J46" s="14" t="n"/>
      <c r="K46" s="14" t="n"/>
      <c r="L46" s="6" t="n"/>
      <c r="M46" s="6" t="n"/>
      <c r="N46" s="18">
        <f>IF(OR(A46="",G46="",H46=""),"",H46-G46)</f>
        <v/>
      </c>
      <c r="O46" s="19">
        <f>IF(A46="","",IF(OR(F46="",J46=""),"",IF(AND(J46&lt;&gt;"Terminé",F46&lt;TODAY()),"En retard","OK")))</f>
        <v/>
      </c>
    </row>
    <row r="47" ht="34" customHeight="1">
      <c r="A47" s="14" t="n"/>
      <c r="B47" s="6" t="n"/>
      <c r="C47" s="14" t="n"/>
      <c r="D47" s="14" t="n"/>
      <c r="E47" s="15" t="n"/>
      <c r="F47" s="15" t="n"/>
      <c r="G47" s="16" t="n"/>
      <c r="H47" s="16" t="n"/>
      <c r="I47" s="17" t="n"/>
      <c r="J47" s="14" t="n"/>
      <c r="K47" s="14" t="n"/>
      <c r="L47" s="6" t="n"/>
      <c r="M47" s="6" t="n"/>
      <c r="N47" s="20">
        <f>IF(OR(A47="",G47="",H47=""),"",H47-G47)</f>
        <v/>
      </c>
      <c r="O47" s="21">
        <f>IF(A47="","",IF(OR(F47="",J47=""),"",IF(AND(J47&lt;&gt;"Terminé",F47&lt;TODAY()),"En retard","OK")))</f>
        <v/>
      </c>
    </row>
    <row r="48" ht="34" customHeight="1">
      <c r="A48" s="14" t="n"/>
      <c r="B48" s="6" t="n"/>
      <c r="C48" s="14" t="n"/>
      <c r="D48" s="14" t="n"/>
      <c r="E48" s="15" t="n"/>
      <c r="F48" s="15" t="n"/>
      <c r="G48" s="16" t="n"/>
      <c r="H48" s="16" t="n"/>
      <c r="I48" s="17" t="n"/>
      <c r="J48" s="14" t="n"/>
      <c r="K48" s="14" t="n"/>
      <c r="L48" s="6" t="n"/>
      <c r="M48" s="6" t="n"/>
      <c r="N48" s="18">
        <f>IF(OR(A48="",G48="",H48=""),"",H48-G48)</f>
        <v/>
      </c>
      <c r="O48" s="19">
        <f>IF(A48="","",IF(OR(F48="",J48=""),"",IF(AND(J48&lt;&gt;"Terminé",F48&lt;TODAY()),"En retard","OK")))</f>
        <v/>
      </c>
    </row>
    <row r="49" ht="34" customHeight="1">
      <c r="A49" s="14" t="n"/>
      <c r="B49" s="6" t="n"/>
      <c r="C49" s="14" t="n"/>
      <c r="D49" s="14" t="n"/>
      <c r="E49" s="15" t="n"/>
      <c r="F49" s="15" t="n"/>
      <c r="G49" s="16" t="n"/>
      <c r="H49" s="16" t="n"/>
      <c r="I49" s="17" t="n"/>
      <c r="J49" s="14" t="n"/>
      <c r="K49" s="14" t="n"/>
      <c r="L49" s="6" t="n"/>
      <c r="M49" s="6" t="n"/>
      <c r="N49" s="20">
        <f>IF(OR(A49="",G49="",H49=""),"",H49-G49)</f>
        <v/>
      </c>
      <c r="O49" s="21">
        <f>IF(A49="","",IF(OR(F49="",J49=""),"",IF(AND(J49&lt;&gt;"Terminé",F49&lt;TODAY()),"En retard","OK")))</f>
        <v/>
      </c>
    </row>
    <row r="50" ht="34" customHeight="1">
      <c r="A50" s="14" t="n"/>
      <c r="B50" s="6" t="n"/>
      <c r="C50" s="14" t="n"/>
      <c r="D50" s="14" t="n"/>
      <c r="E50" s="15" t="n"/>
      <c r="F50" s="15" t="n"/>
      <c r="G50" s="16" t="n"/>
      <c r="H50" s="16" t="n"/>
      <c r="I50" s="17" t="n"/>
      <c r="J50" s="14" t="n"/>
      <c r="K50" s="14" t="n"/>
      <c r="L50" s="6" t="n"/>
      <c r="M50" s="6" t="n"/>
      <c r="N50" s="18">
        <f>IF(OR(A50="",G50="",H50=""),"",H50-G50)</f>
        <v/>
      </c>
      <c r="O50" s="19">
        <f>IF(A50="","",IF(OR(F50="",J50=""),"",IF(AND(J50&lt;&gt;"Terminé",F50&lt;TODAY()),"En retard","OK")))</f>
        <v/>
      </c>
    </row>
    <row r="51" ht="34" customHeight="1">
      <c r="A51" s="14" t="n"/>
      <c r="B51" s="6" t="n"/>
      <c r="C51" s="14" t="n"/>
      <c r="D51" s="14" t="n"/>
      <c r="E51" s="15" t="n"/>
      <c r="F51" s="15" t="n"/>
      <c r="G51" s="16" t="n"/>
      <c r="H51" s="16" t="n"/>
      <c r="I51" s="17" t="n"/>
      <c r="J51" s="14" t="n"/>
      <c r="K51" s="14" t="n"/>
      <c r="L51" s="6" t="n"/>
      <c r="M51" s="6" t="n"/>
      <c r="N51" s="20">
        <f>IF(OR(A51="",G51="",H51=""),"",H51-G51)</f>
        <v/>
      </c>
      <c r="O51" s="21">
        <f>IF(A51="","",IF(OR(F51="",J51=""),"",IF(AND(J51&lt;&gt;"Terminé",F51&lt;TODAY()),"En retard","OK")))</f>
        <v/>
      </c>
    </row>
    <row r="52" ht="34" customHeight="1">
      <c r="A52" s="14" t="n"/>
      <c r="B52" s="6" t="n"/>
      <c r="C52" s="14" t="n"/>
      <c r="D52" s="14" t="n"/>
      <c r="E52" s="15" t="n"/>
      <c r="F52" s="15" t="n"/>
      <c r="G52" s="16" t="n"/>
      <c r="H52" s="16" t="n"/>
      <c r="I52" s="17" t="n"/>
      <c r="J52" s="14" t="n"/>
      <c r="K52" s="14" t="n"/>
      <c r="L52" s="6" t="n"/>
      <c r="M52" s="6" t="n"/>
      <c r="N52" s="18">
        <f>IF(OR(A52="",G52="",H52=""),"",H52-G52)</f>
        <v/>
      </c>
      <c r="O52" s="19">
        <f>IF(A52="","",IF(OR(F52="",J52=""),"",IF(AND(J52&lt;&gt;"Terminé",F52&lt;TODAY()),"En retard","OK")))</f>
        <v/>
      </c>
    </row>
    <row r="53" ht="34" customHeight="1">
      <c r="A53" s="14" t="n"/>
      <c r="B53" s="6" t="n"/>
      <c r="C53" s="14" t="n"/>
      <c r="D53" s="14" t="n"/>
      <c r="E53" s="15" t="n"/>
      <c r="F53" s="15" t="n"/>
      <c r="G53" s="16" t="n"/>
      <c r="H53" s="16" t="n"/>
      <c r="I53" s="17" t="n"/>
      <c r="J53" s="14" t="n"/>
      <c r="K53" s="14" t="n"/>
      <c r="L53" s="6" t="n"/>
      <c r="M53" s="6" t="n"/>
      <c r="N53" s="20">
        <f>IF(OR(A53="",G53="",H53=""),"",H53-G53)</f>
        <v/>
      </c>
      <c r="O53" s="21">
        <f>IF(A53="","",IF(OR(F53="",J53=""),"",IF(AND(J53&lt;&gt;"Terminé",F53&lt;TODAY()),"En retard","OK")))</f>
        <v/>
      </c>
    </row>
    <row r="54" ht="34" customHeight="1">
      <c r="A54" s="14" t="n"/>
      <c r="B54" s="6" t="n"/>
      <c r="C54" s="14" t="n"/>
      <c r="D54" s="14" t="n"/>
      <c r="E54" s="15" t="n"/>
      <c r="F54" s="15" t="n"/>
      <c r="G54" s="16" t="n"/>
      <c r="H54" s="16" t="n"/>
      <c r="I54" s="17" t="n"/>
      <c r="J54" s="14" t="n"/>
      <c r="K54" s="14" t="n"/>
      <c r="L54" s="6" t="n"/>
      <c r="M54" s="6" t="n"/>
      <c r="N54" s="18">
        <f>IF(OR(A54="",G54="",H54=""),"",H54-G54)</f>
        <v/>
      </c>
      <c r="O54" s="19">
        <f>IF(A54="","",IF(OR(F54="",J54=""),"",IF(AND(J54&lt;&gt;"Terminé",F54&lt;TODAY()),"En retard","OK")))</f>
        <v/>
      </c>
    </row>
    <row r="55" ht="34" customHeight="1">
      <c r="A55" s="14" t="n"/>
      <c r="B55" s="6" t="n"/>
      <c r="C55" s="14" t="n"/>
      <c r="D55" s="14" t="n"/>
      <c r="E55" s="15" t="n"/>
      <c r="F55" s="15" t="n"/>
      <c r="G55" s="16" t="n"/>
      <c r="H55" s="16" t="n"/>
      <c r="I55" s="17" t="n"/>
      <c r="J55" s="14" t="n"/>
      <c r="K55" s="14" t="n"/>
      <c r="L55" s="6" t="n"/>
      <c r="M55" s="6" t="n"/>
      <c r="N55" s="20">
        <f>IF(OR(A55="",G55="",H55=""),"",H55-G55)</f>
        <v/>
      </c>
      <c r="O55" s="21">
        <f>IF(A55="","",IF(OR(F55="",J55=""),"",IF(AND(J55&lt;&gt;"Terminé",F55&lt;TODAY()),"En retard","OK")))</f>
        <v/>
      </c>
    </row>
    <row r="56" ht="34" customHeight="1">
      <c r="A56" s="14" t="n"/>
      <c r="B56" s="6" t="n"/>
      <c r="C56" s="14" t="n"/>
      <c r="D56" s="14" t="n"/>
      <c r="E56" s="15" t="n"/>
      <c r="F56" s="15" t="n"/>
      <c r="G56" s="16" t="n"/>
      <c r="H56" s="16" t="n"/>
      <c r="I56" s="17" t="n"/>
      <c r="J56" s="14" t="n"/>
      <c r="K56" s="14" t="n"/>
      <c r="L56" s="6" t="n"/>
      <c r="M56" s="6" t="n"/>
      <c r="N56" s="18">
        <f>IF(OR(A56="",G56="",H56=""),"",H56-G56)</f>
        <v/>
      </c>
      <c r="O56" s="19">
        <f>IF(A56="","",IF(OR(F56="",J56=""),"",IF(AND(J56&lt;&gt;"Terminé",F56&lt;TODAY()),"En retard","OK")))</f>
        <v/>
      </c>
    </row>
    <row r="57" ht="34" customHeight="1">
      <c r="A57" s="14" t="n"/>
      <c r="B57" s="6" t="n"/>
      <c r="C57" s="14" t="n"/>
      <c r="D57" s="14" t="n"/>
      <c r="E57" s="15" t="n"/>
      <c r="F57" s="15" t="n"/>
      <c r="G57" s="16" t="n"/>
      <c r="H57" s="16" t="n"/>
      <c r="I57" s="17" t="n"/>
      <c r="J57" s="14" t="n"/>
      <c r="K57" s="14" t="n"/>
      <c r="L57" s="6" t="n"/>
      <c r="M57" s="6" t="n"/>
      <c r="N57" s="20">
        <f>IF(OR(A57="",G57="",H57=""),"",H57-G57)</f>
        <v/>
      </c>
      <c r="O57" s="21">
        <f>IF(A57="","",IF(OR(F57="",J57=""),"",IF(AND(J57&lt;&gt;"Terminé",F57&lt;TODAY()),"En retard","OK")))</f>
        <v/>
      </c>
    </row>
    <row r="58" ht="34" customHeight="1">
      <c r="A58" s="14" t="n"/>
      <c r="B58" s="6" t="n"/>
      <c r="C58" s="14" t="n"/>
      <c r="D58" s="14" t="n"/>
      <c r="E58" s="15" t="n"/>
      <c r="F58" s="15" t="n"/>
      <c r="G58" s="16" t="n"/>
      <c r="H58" s="16" t="n"/>
      <c r="I58" s="17" t="n"/>
      <c r="J58" s="14" t="n"/>
      <c r="K58" s="14" t="n"/>
      <c r="L58" s="6" t="n"/>
      <c r="M58" s="6" t="n"/>
      <c r="N58" s="18">
        <f>IF(OR(A58="",G58="",H58=""),"",H58-G58)</f>
        <v/>
      </c>
      <c r="O58" s="19">
        <f>IF(A58="","",IF(OR(F58="",J58=""),"",IF(AND(J58&lt;&gt;"Terminé",F58&lt;TODAY()),"En retard","OK")))</f>
        <v/>
      </c>
    </row>
    <row r="59" ht="34" customHeight="1">
      <c r="A59" s="14" t="n"/>
      <c r="B59" s="6" t="n"/>
      <c r="C59" s="14" t="n"/>
      <c r="D59" s="14" t="n"/>
      <c r="E59" s="15" t="n"/>
      <c r="F59" s="15" t="n"/>
      <c r="G59" s="16" t="n"/>
      <c r="H59" s="16" t="n"/>
      <c r="I59" s="17" t="n"/>
      <c r="J59" s="14" t="n"/>
      <c r="K59" s="14" t="n"/>
      <c r="L59" s="6" t="n"/>
      <c r="M59" s="6" t="n"/>
      <c r="N59" s="20">
        <f>IF(OR(A59="",G59="",H59=""),"",H59-G59)</f>
        <v/>
      </c>
      <c r="O59" s="21">
        <f>IF(A59="","",IF(OR(F59="",J59=""),"",IF(AND(J59&lt;&gt;"Terminé",F59&lt;TODAY()),"En retard","OK")))</f>
        <v/>
      </c>
    </row>
    <row r="60" ht="34" customHeight="1">
      <c r="A60" s="14" t="n"/>
      <c r="B60" s="6" t="n"/>
      <c r="C60" s="14" t="n"/>
      <c r="D60" s="14" t="n"/>
      <c r="E60" s="15" t="n"/>
      <c r="F60" s="15" t="n"/>
      <c r="G60" s="16" t="n"/>
      <c r="H60" s="16" t="n"/>
      <c r="I60" s="17" t="n"/>
      <c r="J60" s="14" t="n"/>
      <c r="K60" s="14" t="n"/>
      <c r="L60" s="6" t="n"/>
      <c r="M60" s="6" t="n"/>
      <c r="N60" s="18">
        <f>IF(OR(A60="",G60="",H60=""),"",H60-G60)</f>
        <v/>
      </c>
      <c r="O60" s="19">
        <f>IF(A60="","",IF(OR(F60="",J60=""),"",IF(AND(J60&lt;&gt;"Terminé",F60&lt;TODAY()),"En retard","OK")))</f>
        <v/>
      </c>
    </row>
    <row r="61" ht="34" customHeight="1">
      <c r="A61" s="14" t="n"/>
      <c r="B61" s="6" t="n"/>
      <c r="C61" s="14" t="n"/>
      <c r="D61" s="14" t="n"/>
      <c r="E61" s="15" t="n"/>
      <c r="F61" s="15" t="n"/>
      <c r="G61" s="16" t="n"/>
      <c r="H61" s="16" t="n"/>
      <c r="I61" s="17" t="n"/>
      <c r="J61" s="14" t="n"/>
      <c r="K61" s="14" t="n"/>
      <c r="L61" s="6" t="n"/>
      <c r="M61" s="6" t="n"/>
      <c r="N61" s="20">
        <f>IF(OR(A61="",G61="",H61=""),"",H61-G61)</f>
        <v/>
      </c>
      <c r="O61" s="21">
        <f>IF(A61="","",IF(OR(F61="",J61=""),"",IF(AND(J61&lt;&gt;"Terminé",F61&lt;TODAY()),"En retard","OK")))</f>
        <v/>
      </c>
    </row>
    <row r="62" ht="34" customHeight="1">
      <c r="A62" s="14" t="n"/>
      <c r="B62" s="6" t="n"/>
      <c r="C62" s="14" t="n"/>
      <c r="D62" s="14" t="n"/>
      <c r="E62" s="15" t="n"/>
      <c r="F62" s="15" t="n"/>
      <c r="G62" s="16" t="n"/>
      <c r="H62" s="16" t="n"/>
      <c r="I62" s="17" t="n"/>
      <c r="J62" s="14" t="n"/>
      <c r="K62" s="14" t="n"/>
      <c r="L62" s="6" t="n"/>
      <c r="M62" s="6" t="n"/>
      <c r="N62" s="18">
        <f>IF(OR(A62="",G62="",H62=""),"",H62-G62)</f>
        <v/>
      </c>
      <c r="O62" s="19">
        <f>IF(A62="","",IF(OR(F62="",J62=""),"",IF(AND(J62&lt;&gt;"Terminé",F62&lt;TODAY()),"En retard","OK")))</f>
        <v/>
      </c>
    </row>
    <row r="63" ht="34" customHeight="1">
      <c r="A63" s="14" t="n"/>
      <c r="B63" s="6" t="n"/>
      <c r="C63" s="14" t="n"/>
      <c r="D63" s="14" t="n"/>
      <c r="E63" s="15" t="n"/>
      <c r="F63" s="15" t="n"/>
      <c r="G63" s="16" t="n"/>
      <c r="H63" s="16" t="n"/>
      <c r="I63" s="17" t="n"/>
      <c r="J63" s="14" t="n"/>
      <c r="K63" s="14" t="n"/>
      <c r="L63" s="6" t="n"/>
      <c r="M63" s="6" t="n"/>
      <c r="N63" s="20">
        <f>IF(OR(A63="",G63="",H63=""),"",H63-G63)</f>
        <v/>
      </c>
      <c r="O63" s="21">
        <f>IF(A63="","",IF(OR(F63="",J63=""),"",IF(AND(J63&lt;&gt;"Terminé",F63&lt;TODAY()),"En retard","OK")))</f>
        <v/>
      </c>
    </row>
    <row r="64" ht="34" customHeight="1">
      <c r="A64" s="14" t="n"/>
      <c r="B64" s="6" t="n"/>
      <c r="C64" s="14" t="n"/>
      <c r="D64" s="14" t="n"/>
      <c r="E64" s="15" t="n"/>
      <c r="F64" s="15" t="n"/>
      <c r="G64" s="16" t="n"/>
      <c r="H64" s="16" t="n"/>
      <c r="I64" s="17" t="n"/>
      <c r="J64" s="14" t="n"/>
      <c r="K64" s="14" t="n"/>
      <c r="L64" s="6" t="n"/>
      <c r="M64" s="6" t="n"/>
      <c r="N64" s="18">
        <f>IF(OR(A64="",G64="",H64=""),"",H64-G64)</f>
        <v/>
      </c>
      <c r="O64" s="19">
        <f>IF(A64="","",IF(OR(F64="",J64=""),"",IF(AND(J64&lt;&gt;"Terminé",F64&lt;TODAY()),"En retard","OK")))</f>
        <v/>
      </c>
    </row>
    <row r="65" ht="34" customHeight="1">
      <c r="A65" s="14" t="n"/>
      <c r="B65" s="6" t="n"/>
      <c r="C65" s="14" t="n"/>
      <c r="D65" s="14" t="n"/>
      <c r="E65" s="15" t="n"/>
      <c r="F65" s="15" t="n"/>
      <c r="G65" s="16" t="n"/>
      <c r="H65" s="16" t="n"/>
      <c r="I65" s="17" t="n"/>
      <c r="J65" s="14" t="n"/>
      <c r="K65" s="14" t="n"/>
      <c r="L65" s="6" t="n"/>
      <c r="M65" s="6" t="n"/>
      <c r="N65" s="20">
        <f>IF(OR(A65="",G65="",H65=""),"",H65-G65)</f>
        <v/>
      </c>
      <c r="O65" s="21">
        <f>IF(A65="","",IF(OR(F65="",J65=""),"",IF(AND(J65&lt;&gt;"Terminé",F65&lt;TODAY()),"En retard","OK")))</f>
        <v/>
      </c>
    </row>
    <row r="66" ht="34" customHeight="1">
      <c r="A66" s="14" t="n"/>
      <c r="B66" s="6" t="n"/>
      <c r="C66" s="14" t="n"/>
      <c r="D66" s="14" t="n"/>
      <c r="E66" s="15" t="n"/>
      <c r="F66" s="15" t="n"/>
      <c r="G66" s="16" t="n"/>
      <c r="H66" s="16" t="n"/>
      <c r="I66" s="17" t="n"/>
      <c r="J66" s="14" t="n"/>
      <c r="K66" s="14" t="n"/>
      <c r="L66" s="6" t="n"/>
      <c r="M66" s="6" t="n"/>
      <c r="N66" s="18">
        <f>IF(OR(A66="",G66="",H66=""),"",H66-G66)</f>
        <v/>
      </c>
      <c r="O66" s="19">
        <f>IF(A66="","",IF(OR(F66="",J66=""),"",IF(AND(J66&lt;&gt;"Terminé",F66&lt;TODAY()),"En retard","OK")))</f>
        <v/>
      </c>
    </row>
    <row r="67" ht="34" customHeight="1">
      <c r="A67" s="14" t="n"/>
      <c r="B67" s="6" t="n"/>
      <c r="C67" s="14" t="n"/>
      <c r="D67" s="14" t="n"/>
      <c r="E67" s="15" t="n"/>
      <c r="F67" s="15" t="n"/>
      <c r="G67" s="16" t="n"/>
      <c r="H67" s="16" t="n"/>
      <c r="I67" s="17" t="n"/>
      <c r="J67" s="14" t="n"/>
      <c r="K67" s="14" t="n"/>
      <c r="L67" s="6" t="n"/>
      <c r="M67" s="6" t="n"/>
      <c r="N67" s="20">
        <f>IF(OR(A67="",G67="",H67=""),"",H67-G67)</f>
        <v/>
      </c>
      <c r="O67" s="21">
        <f>IF(A67="","",IF(OR(F67="",J67=""),"",IF(AND(J67&lt;&gt;"Terminé",F67&lt;TODAY()),"En retard","OK")))</f>
        <v/>
      </c>
    </row>
    <row r="68" ht="34" customHeight="1">
      <c r="A68" s="14" t="n"/>
      <c r="B68" s="6" t="n"/>
      <c r="C68" s="14" t="n"/>
      <c r="D68" s="14" t="n"/>
      <c r="E68" s="15" t="n"/>
      <c r="F68" s="15" t="n"/>
      <c r="G68" s="16" t="n"/>
      <c r="H68" s="16" t="n"/>
      <c r="I68" s="17" t="n"/>
      <c r="J68" s="14" t="n"/>
      <c r="K68" s="14" t="n"/>
      <c r="L68" s="6" t="n"/>
      <c r="M68" s="6" t="n"/>
      <c r="N68" s="18">
        <f>IF(OR(A68="",G68="",H68=""),"",H68-G68)</f>
        <v/>
      </c>
      <c r="O68" s="19">
        <f>IF(A68="","",IF(OR(F68="",J68=""),"",IF(AND(J68&lt;&gt;"Terminé",F68&lt;TODAY()),"En retard","OK")))</f>
        <v/>
      </c>
    </row>
    <row r="69" ht="34" customHeight="1">
      <c r="A69" s="14" t="n"/>
      <c r="B69" s="6" t="n"/>
      <c r="C69" s="14" t="n"/>
      <c r="D69" s="14" t="n"/>
      <c r="E69" s="15" t="n"/>
      <c r="F69" s="15" t="n"/>
      <c r="G69" s="16" t="n"/>
      <c r="H69" s="16" t="n"/>
      <c r="I69" s="17" t="n"/>
      <c r="J69" s="14" t="n"/>
      <c r="K69" s="14" t="n"/>
      <c r="L69" s="6" t="n"/>
      <c r="M69" s="6" t="n"/>
      <c r="N69" s="20">
        <f>IF(OR(A69="",G69="",H69=""),"",H69-G69)</f>
        <v/>
      </c>
      <c r="O69" s="21">
        <f>IF(A69="","",IF(OR(F69="",J69=""),"",IF(AND(J69&lt;&gt;"Terminé",F69&lt;TODAY()),"En retard","OK")))</f>
        <v/>
      </c>
    </row>
    <row r="70" ht="34" customHeight="1">
      <c r="A70" s="14" t="n"/>
      <c r="B70" s="6" t="n"/>
      <c r="C70" s="14" t="n"/>
      <c r="D70" s="14" t="n"/>
      <c r="E70" s="15" t="n"/>
      <c r="F70" s="15" t="n"/>
      <c r="G70" s="16" t="n"/>
      <c r="H70" s="16" t="n"/>
      <c r="I70" s="17" t="n"/>
      <c r="J70" s="14" t="n"/>
      <c r="K70" s="14" t="n"/>
      <c r="L70" s="6" t="n"/>
      <c r="M70" s="6" t="n"/>
      <c r="N70" s="18">
        <f>IF(OR(A70="",G70="",H70=""),"",H70-G70)</f>
        <v/>
      </c>
      <c r="O70" s="19">
        <f>IF(A70="","",IF(OR(F70="",J70=""),"",IF(AND(J70&lt;&gt;"Terminé",F70&lt;TODAY()),"En retard","OK")))</f>
        <v/>
      </c>
    </row>
    <row r="71" ht="34" customHeight="1">
      <c r="A71" s="14" t="n"/>
      <c r="B71" s="6" t="n"/>
      <c r="C71" s="14" t="n"/>
      <c r="D71" s="14" t="n"/>
      <c r="E71" s="15" t="n"/>
      <c r="F71" s="15" t="n"/>
      <c r="G71" s="16" t="n"/>
      <c r="H71" s="16" t="n"/>
      <c r="I71" s="17" t="n"/>
      <c r="J71" s="14" t="n"/>
      <c r="K71" s="14" t="n"/>
      <c r="L71" s="6" t="n"/>
      <c r="M71" s="6" t="n"/>
      <c r="N71" s="20">
        <f>IF(OR(A71="",G71="",H71=""),"",H71-G71)</f>
        <v/>
      </c>
      <c r="O71" s="21">
        <f>IF(A71="","",IF(OR(F71="",J71=""),"",IF(AND(J71&lt;&gt;"Terminé",F71&lt;TODAY()),"En retard","OK")))</f>
        <v/>
      </c>
    </row>
    <row r="72" ht="34" customHeight="1">
      <c r="A72" s="14" t="n"/>
      <c r="B72" s="6" t="n"/>
      <c r="C72" s="14" t="n"/>
      <c r="D72" s="14" t="n"/>
      <c r="E72" s="15" t="n"/>
      <c r="F72" s="15" t="n"/>
      <c r="G72" s="16" t="n"/>
      <c r="H72" s="16" t="n"/>
      <c r="I72" s="17" t="n"/>
      <c r="J72" s="14" t="n"/>
      <c r="K72" s="14" t="n"/>
      <c r="L72" s="6" t="n"/>
      <c r="M72" s="6" t="n"/>
      <c r="N72" s="18">
        <f>IF(OR(A72="",G72="",H72=""),"",H72-G72)</f>
        <v/>
      </c>
      <c r="O72" s="19">
        <f>IF(A72="","",IF(OR(F72="",J72=""),"",IF(AND(J72&lt;&gt;"Terminé",F72&lt;TODAY()),"En retard","OK")))</f>
        <v/>
      </c>
    </row>
    <row r="73" ht="34" customHeight="1">
      <c r="A73" s="14" t="n"/>
      <c r="B73" s="6" t="n"/>
      <c r="C73" s="14" t="n"/>
      <c r="D73" s="14" t="n"/>
      <c r="E73" s="15" t="n"/>
      <c r="F73" s="15" t="n"/>
      <c r="G73" s="16" t="n"/>
      <c r="H73" s="16" t="n"/>
      <c r="I73" s="17" t="n"/>
      <c r="J73" s="14" t="n"/>
      <c r="K73" s="14" t="n"/>
      <c r="L73" s="6" t="n"/>
      <c r="M73" s="6" t="n"/>
      <c r="N73" s="20">
        <f>IF(OR(A73="",G73="",H73=""),"",H73-G73)</f>
        <v/>
      </c>
      <c r="O73" s="21">
        <f>IF(A73="","",IF(OR(F73="",J73=""),"",IF(AND(J73&lt;&gt;"Terminé",F73&lt;TODAY()),"En retard","OK")))</f>
        <v/>
      </c>
    </row>
    <row r="74" ht="34" customHeight="1">
      <c r="A74" s="14" t="n"/>
      <c r="B74" s="6" t="n"/>
      <c r="C74" s="14" t="n"/>
      <c r="D74" s="14" t="n"/>
      <c r="E74" s="15" t="n"/>
      <c r="F74" s="15" t="n"/>
      <c r="G74" s="16" t="n"/>
      <c r="H74" s="16" t="n"/>
      <c r="I74" s="17" t="n"/>
      <c r="J74" s="14" t="n"/>
      <c r="K74" s="14" t="n"/>
      <c r="L74" s="6" t="n"/>
      <c r="M74" s="6" t="n"/>
      <c r="N74" s="18">
        <f>IF(OR(A74="",G74="",H74=""),"",H74-G74)</f>
        <v/>
      </c>
      <c r="O74" s="19">
        <f>IF(A74="","",IF(OR(F74="",J74=""),"",IF(AND(J74&lt;&gt;"Terminé",F74&lt;TODAY()),"En retard","OK")))</f>
        <v/>
      </c>
    </row>
    <row r="75" ht="34" customHeight="1">
      <c r="A75" s="14" t="n"/>
      <c r="B75" s="6" t="n"/>
      <c r="C75" s="14" t="n"/>
      <c r="D75" s="14" t="n"/>
      <c r="E75" s="15" t="n"/>
      <c r="F75" s="15" t="n"/>
      <c r="G75" s="16" t="n"/>
      <c r="H75" s="16" t="n"/>
      <c r="I75" s="17" t="n"/>
      <c r="J75" s="14" t="n"/>
      <c r="K75" s="14" t="n"/>
      <c r="L75" s="6" t="n"/>
      <c r="M75" s="6" t="n"/>
      <c r="N75" s="20">
        <f>IF(OR(A75="",G75="",H75=""),"",H75-G75)</f>
        <v/>
      </c>
      <c r="O75" s="21">
        <f>IF(A75="","",IF(OR(F75="",J75=""),"",IF(AND(J75&lt;&gt;"Terminé",F75&lt;TODAY()),"En retard","OK")))</f>
        <v/>
      </c>
    </row>
    <row r="76" ht="34" customHeight="1">
      <c r="A76" s="14" t="n"/>
      <c r="B76" s="6" t="n"/>
      <c r="C76" s="14" t="n"/>
      <c r="D76" s="14" t="n"/>
      <c r="E76" s="15" t="n"/>
      <c r="F76" s="15" t="n"/>
      <c r="G76" s="16" t="n"/>
      <c r="H76" s="16" t="n"/>
      <c r="I76" s="17" t="n"/>
      <c r="J76" s="14" t="n"/>
      <c r="K76" s="14" t="n"/>
      <c r="L76" s="6" t="n"/>
      <c r="M76" s="6" t="n"/>
      <c r="N76" s="18">
        <f>IF(OR(A76="",G76="",H76=""),"",H76-G76)</f>
        <v/>
      </c>
      <c r="O76" s="19">
        <f>IF(A76="","",IF(OR(F76="",J76=""),"",IF(AND(J76&lt;&gt;"Terminé",F76&lt;TODAY()),"En retard","OK")))</f>
        <v/>
      </c>
    </row>
    <row r="77" ht="34" customHeight="1">
      <c r="A77" s="14" t="n"/>
      <c r="B77" s="6" t="n"/>
      <c r="C77" s="14" t="n"/>
      <c r="D77" s="14" t="n"/>
      <c r="E77" s="15" t="n"/>
      <c r="F77" s="15" t="n"/>
      <c r="G77" s="16" t="n"/>
      <c r="H77" s="16" t="n"/>
      <c r="I77" s="17" t="n"/>
      <c r="J77" s="14" t="n"/>
      <c r="K77" s="14" t="n"/>
      <c r="L77" s="6" t="n"/>
      <c r="M77" s="6" t="n"/>
      <c r="N77" s="20">
        <f>IF(OR(A77="",G77="",H77=""),"",H77-G77)</f>
        <v/>
      </c>
      <c r="O77" s="21">
        <f>IF(A77="","",IF(OR(F77="",J77=""),"",IF(AND(J77&lt;&gt;"Terminé",F77&lt;TODAY()),"En retard","OK")))</f>
        <v/>
      </c>
    </row>
    <row r="78" ht="34" customHeight="1">
      <c r="A78" s="14" t="n"/>
      <c r="B78" s="6" t="n"/>
      <c r="C78" s="14" t="n"/>
      <c r="D78" s="14" t="n"/>
      <c r="E78" s="15" t="n"/>
      <c r="F78" s="15" t="n"/>
      <c r="G78" s="16" t="n"/>
      <c r="H78" s="16" t="n"/>
      <c r="I78" s="17" t="n"/>
      <c r="J78" s="14" t="n"/>
      <c r="K78" s="14" t="n"/>
      <c r="L78" s="6" t="n"/>
      <c r="M78" s="6" t="n"/>
      <c r="N78" s="18">
        <f>IF(OR(A78="",G78="",H78=""),"",H78-G78)</f>
        <v/>
      </c>
      <c r="O78" s="19">
        <f>IF(A78="","",IF(OR(F78="",J78=""),"",IF(AND(J78&lt;&gt;"Terminé",F78&lt;TODAY()),"En retard","OK")))</f>
        <v/>
      </c>
    </row>
    <row r="79" ht="34" customHeight="1">
      <c r="A79" s="14" t="n"/>
      <c r="B79" s="6" t="n"/>
      <c r="C79" s="14" t="n"/>
      <c r="D79" s="14" t="n"/>
      <c r="E79" s="15" t="n"/>
      <c r="F79" s="15" t="n"/>
      <c r="G79" s="16" t="n"/>
      <c r="H79" s="16" t="n"/>
      <c r="I79" s="17" t="n"/>
      <c r="J79" s="14" t="n"/>
      <c r="K79" s="14" t="n"/>
      <c r="L79" s="6" t="n"/>
      <c r="M79" s="6" t="n"/>
      <c r="N79" s="20">
        <f>IF(OR(A79="",G79="",H79=""),"",H79-G79)</f>
        <v/>
      </c>
      <c r="O79" s="21">
        <f>IF(A79="","",IF(OR(F79="",J79=""),"",IF(AND(J79&lt;&gt;"Terminé",F79&lt;TODAY()),"En retard","OK")))</f>
        <v/>
      </c>
    </row>
    <row r="80" ht="34" customHeight="1">
      <c r="A80" s="14" t="n"/>
      <c r="B80" s="6" t="n"/>
      <c r="C80" s="14" t="n"/>
      <c r="D80" s="14" t="n"/>
      <c r="E80" s="15" t="n"/>
      <c r="F80" s="15" t="n"/>
      <c r="G80" s="16" t="n"/>
      <c r="H80" s="16" t="n"/>
      <c r="I80" s="17" t="n"/>
      <c r="J80" s="14" t="n"/>
      <c r="K80" s="14" t="n"/>
      <c r="L80" s="6" t="n"/>
      <c r="M80" s="6" t="n"/>
      <c r="N80" s="18">
        <f>IF(OR(A80="",G80="",H80=""),"",H80-G80)</f>
        <v/>
      </c>
      <c r="O80" s="19">
        <f>IF(A80="","",IF(OR(F80="",J80=""),"",IF(AND(J80&lt;&gt;"Terminé",F80&lt;TODAY()),"En retard","OK")))</f>
        <v/>
      </c>
    </row>
    <row r="81" ht="34" customHeight="1">
      <c r="A81" s="14" t="n"/>
      <c r="B81" s="6" t="n"/>
      <c r="C81" s="14" t="n"/>
      <c r="D81" s="14" t="n"/>
      <c r="E81" s="15" t="n"/>
      <c r="F81" s="15" t="n"/>
      <c r="G81" s="16" t="n"/>
      <c r="H81" s="16" t="n"/>
      <c r="I81" s="17" t="n"/>
      <c r="J81" s="14" t="n"/>
      <c r="K81" s="14" t="n"/>
      <c r="L81" s="6" t="n"/>
      <c r="M81" s="6" t="n"/>
      <c r="N81" s="20">
        <f>IF(OR(A81="",G81="",H81=""),"",H81-G81)</f>
        <v/>
      </c>
      <c r="O81" s="21">
        <f>IF(A81="","",IF(OR(F81="",J81=""),"",IF(AND(J81&lt;&gt;"Terminé",F81&lt;TODAY()),"En retard","OK")))</f>
        <v/>
      </c>
    </row>
    <row r="82" ht="34" customHeight="1">
      <c r="A82" s="14" t="n"/>
      <c r="B82" s="6" t="n"/>
      <c r="C82" s="14" t="n"/>
      <c r="D82" s="14" t="n"/>
      <c r="E82" s="15" t="n"/>
      <c r="F82" s="15" t="n"/>
      <c r="G82" s="16" t="n"/>
      <c r="H82" s="16" t="n"/>
      <c r="I82" s="17" t="n"/>
      <c r="J82" s="14" t="n"/>
      <c r="K82" s="14" t="n"/>
      <c r="L82" s="6" t="n"/>
      <c r="M82" s="6" t="n"/>
      <c r="N82" s="18">
        <f>IF(OR(A82="",G82="",H82=""),"",H82-G82)</f>
        <v/>
      </c>
      <c r="O82" s="19">
        <f>IF(A82="","",IF(OR(F82="",J82=""),"",IF(AND(J82&lt;&gt;"Terminé",F82&lt;TODAY()),"En retard","OK")))</f>
        <v/>
      </c>
    </row>
    <row r="83" ht="34" customHeight="1">
      <c r="A83" s="14" t="n"/>
      <c r="B83" s="6" t="n"/>
      <c r="C83" s="14" t="n"/>
      <c r="D83" s="14" t="n"/>
      <c r="E83" s="15" t="n"/>
      <c r="F83" s="15" t="n"/>
      <c r="G83" s="16" t="n"/>
      <c r="H83" s="16" t="n"/>
      <c r="I83" s="17" t="n"/>
      <c r="J83" s="14" t="n"/>
      <c r="K83" s="14" t="n"/>
      <c r="L83" s="6" t="n"/>
      <c r="M83" s="6" t="n"/>
      <c r="N83" s="20">
        <f>IF(OR(A83="",G83="",H83=""),"",H83-G83)</f>
        <v/>
      </c>
      <c r="O83" s="21">
        <f>IF(A83="","",IF(OR(F83="",J83=""),"",IF(AND(J83&lt;&gt;"Terminé",F83&lt;TODAY()),"En retard","OK")))</f>
        <v/>
      </c>
    </row>
    <row r="84" ht="34" customHeight="1">
      <c r="A84" s="14" t="n"/>
      <c r="B84" s="6" t="n"/>
      <c r="C84" s="14" t="n"/>
      <c r="D84" s="14" t="n"/>
      <c r="E84" s="15" t="n"/>
      <c r="F84" s="15" t="n"/>
      <c r="G84" s="16" t="n"/>
      <c r="H84" s="16" t="n"/>
      <c r="I84" s="17" t="n"/>
      <c r="J84" s="14" t="n"/>
      <c r="K84" s="14" t="n"/>
      <c r="L84" s="6" t="n"/>
      <c r="M84" s="6" t="n"/>
      <c r="N84" s="18">
        <f>IF(OR(A84="",G84="",H84=""),"",H84-G84)</f>
        <v/>
      </c>
      <c r="O84" s="19">
        <f>IF(A84="","",IF(OR(F84="",J84=""),"",IF(AND(J84&lt;&gt;"Terminé",F84&lt;TODAY()),"En retard","OK")))</f>
        <v/>
      </c>
    </row>
    <row r="85" ht="34" customHeight="1">
      <c r="A85" s="14" t="n"/>
      <c r="B85" s="6" t="n"/>
      <c r="C85" s="14" t="n"/>
      <c r="D85" s="14" t="n"/>
      <c r="E85" s="15" t="n"/>
      <c r="F85" s="15" t="n"/>
      <c r="G85" s="16" t="n"/>
      <c r="H85" s="16" t="n"/>
      <c r="I85" s="17" t="n"/>
      <c r="J85" s="14" t="n"/>
      <c r="K85" s="14" t="n"/>
      <c r="L85" s="6" t="n"/>
      <c r="M85" s="6" t="n"/>
      <c r="N85" s="20">
        <f>IF(OR(A85="",G85="",H85=""),"",H85-G85)</f>
        <v/>
      </c>
      <c r="O85" s="21">
        <f>IF(A85="","",IF(OR(F85="",J85=""),"",IF(AND(J85&lt;&gt;"Terminé",F85&lt;TODAY()),"En retard","OK")))</f>
        <v/>
      </c>
    </row>
    <row r="86" ht="34" customHeight="1">
      <c r="A86" s="14" t="n"/>
      <c r="B86" s="6" t="n"/>
      <c r="C86" s="14" t="n"/>
      <c r="D86" s="14" t="n"/>
      <c r="E86" s="15" t="n"/>
      <c r="F86" s="15" t="n"/>
      <c r="G86" s="16" t="n"/>
      <c r="H86" s="16" t="n"/>
      <c r="I86" s="17" t="n"/>
      <c r="J86" s="14" t="n"/>
      <c r="K86" s="14" t="n"/>
      <c r="L86" s="6" t="n"/>
      <c r="M86" s="6" t="n"/>
      <c r="N86" s="18">
        <f>IF(OR(A86="",G86="",H86=""),"",H86-G86)</f>
        <v/>
      </c>
      <c r="O86" s="19">
        <f>IF(A86="","",IF(OR(F86="",J86=""),"",IF(AND(J86&lt;&gt;"Terminé",F86&lt;TODAY()),"En retard","OK")))</f>
        <v/>
      </c>
    </row>
    <row r="87" ht="34" customHeight="1">
      <c r="A87" s="14" t="n"/>
      <c r="B87" s="6" t="n"/>
      <c r="C87" s="14" t="n"/>
      <c r="D87" s="14" t="n"/>
      <c r="E87" s="15" t="n"/>
      <c r="F87" s="15" t="n"/>
      <c r="G87" s="16" t="n"/>
      <c r="H87" s="16" t="n"/>
      <c r="I87" s="17" t="n"/>
      <c r="J87" s="14" t="n"/>
      <c r="K87" s="14" t="n"/>
      <c r="L87" s="6" t="n"/>
      <c r="M87" s="6" t="n"/>
      <c r="N87" s="20">
        <f>IF(OR(A87="",G87="",H87=""),"",H87-G87)</f>
        <v/>
      </c>
      <c r="O87" s="21">
        <f>IF(A87="","",IF(OR(F87="",J87=""),"",IF(AND(J87&lt;&gt;"Terminé",F87&lt;TODAY()),"En retard","OK")))</f>
        <v/>
      </c>
    </row>
    <row r="88" ht="34" customHeight="1">
      <c r="A88" s="14" t="n"/>
      <c r="B88" s="6" t="n"/>
      <c r="C88" s="14" t="n"/>
      <c r="D88" s="14" t="n"/>
      <c r="E88" s="15" t="n"/>
      <c r="F88" s="15" t="n"/>
      <c r="G88" s="16" t="n"/>
      <c r="H88" s="16" t="n"/>
      <c r="I88" s="17" t="n"/>
      <c r="J88" s="14" t="n"/>
      <c r="K88" s="14" t="n"/>
      <c r="L88" s="6" t="n"/>
      <c r="M88" s="6" t="n"/>
      <c r="N88" s="18">
        <f>IF(OR(A88="",G88="",H88=""),"",H88-G88)</f>
        <v/>
      </c>
      <c r="O88" s="19">
        <f>IF(A88="","",IF(OR(F88="",J88=""),"",IF(AND(J88&lt;&gt;"Terminé",F88&lt;TODAY()),"En retard","OK")))</f>
        <v/>
      </c>
    </row>
    <row r="89" ht="34" customHeight="1">
      <c r="A89" s="14" t="n"/>
      <c r="B89" s="6" t="n"/>
      <c r="C89" s="14" t="n"/>
      <c r="D89" s="14" t="n"/>
      <c r="E89" s="15" t="n"/>
      <c r="F89" s="15" t="n"/>
      <c r="G89" s="16" t="n"/>
      <c r="H89" s="16" t="n"/>
      <c r="I89" s="17" t="n"/>
      <c r="J89" s="14" t="n"/>
      <c r="K89" s="14" t="n"/>
      <c r="L89" s="6" t="n"/>
      <c r="M89" s="6" t="n"/>
      <c r="N89" s="20">
        <f>IF(OR(A89="",G89="",H89=""),"",H89-G89)</f>
        <v/>
      </c>
      <c r="O89" s="21">
        <f>IF(A89="","",IF(OR(F89="",J89=""),"",IF(AND(J89&lt;&gt;"Terminé",F89&lt;TODAY()),"En retard","OK")))</f>
        <v/>
      </c>
    </row>
    <row r="90" ht="34" customHeight="1">
      <c r="A90" s="14" t="n"/>
      <c r="B90" s="6" t="n"/>
      <c r="C90" s="14" t="n"/>
      <c r="D90" s="14" t="n"/>
      <c r="E90" s="15" t="n"/>
      <c r="F90" s="15" t="n"/>
      <c r="G90" s="16" t="n"/>
      <c r="H90" s="16" t="n"/>
      <c r="I90" s="17" t="n"/>
      <c r="J90" s="14" t="n"/>
      <c r="K90" s="14" t="n"/>
      <c r="L90" s="6" t="n"/>
      <c r="M90" s="6" t="n"/>
      <c r="N90" s="18">
        <f>IF(OR(A90="",G90="",H90=""),"",H90-G90)</f>
        <v/>
      </c>
      <c r="O90" s="19">
        <f>IF(A90="","",IF(OR(F90="",J90=""),"",IF(AND(J90&lt;&gt;"Terminé",F90&lt;TODAY()),"En retard","OK")))</f>
        <v/>
      </c>
    </row>
    <row r="91" ht="34" customHeight="1">
      <c r="A91" s="14" t="n"/>
      <c r="B91" s="6" t="n"/>
      <c r="C91" s="14" t="n"/>
      <c r="D91" s="14" t="n"/>
      <c r="E91" s="15" t="n"/>
      <c r="F91" s="15" t="n"/>
      <c r="G91" s="16" t="n"/>
      <c r="H91" s="16" t="n"/>
      <c r="I91" s="17" t="n"/>
      <c r="J91" s="14" t="n"/>
      <c r="K91" s="14" t="n"/>
      <c r="L91" s="6" t="n"/>
      <c r="M91" s="6" t="n"/>
      <c r="N91" s="20">
        <f>IF(OR(A91="",G91="",H91=""),"",H91-G91)</f>
        <v/>
      </c>
      <c r="O91" s="21">
        <f>IF(A91="","",IF(OR(F91="",J91=""),"",IF(AND(J91&lt;&gt;"Terminé",F91&lt;TODAY()),"En retard","OK")))</f>
        <v/>
      </c>
    </row>
    <row r="92" ht="34" customHeight="1">
      <c r="A92" s="14" t="n"/>
      <c r="B92" s="6" t="n"/>
      <c r="C92" s="14" t="n"/>
      <c r="D92" s="14" t="n"/>
      <c r="E92" s="15" t="n"/>
      <c r="F92" s="15" t="n"/>
      <c r="G92" s="16" t="n"/>
      <c r="H92" s="16" t="n"/>
      <c r="I92" s="17" t="n"/>
      <c r="J92" s="14" t="n"/>
      <c r="K92" s="14" t="n"/>
      <c r="L92" s="6" t="n"/>
      <c r="M92" s="6" t="n"/>
      <c r="N92" s="18">
        <f>IF(OR(A92="",G92="",H92=""),"",H92-G92)</f>
        <v/>
      </c>
      <c r="O92" s="19">
        <f>IF(A92="","",IF(OR(F92="",J92=""),"",IF(AND(J92&lt;&gt;"Terminé",F92&lt;TODAY()),"En retard","OK")))</f>
        <v/>
      </c>
    </row>
    <row r="93" ht="34" customHeight="1">
      <c r="A93" s="14" t="n"/>
      <c r="B93" s="6" t="n"/>
      <c r="C93" s="14" t="n"/>
      <c r="D93" s="14" t="n"/>
      <c r="E93" s="15" t="n"/>
      <c r="F93" s="15" t="n"/>
      <c r="G93" s="16" t="n"/>
      <c r="H93" s="16" t="n"/>
      <c r="I93" s="17" t="n"/>
      <c r="J93" s="14" t="n"/>
      <c r="K93" s="14" t="n"/>
      <c r="L93" s="6" t="n"/>
      <c r="M93" s="6" t="n"/>
      <c r="N93" s="20">
        <f>IF(OR(A93="",G93="",H93=""),"",H93-G93)</f>
        <v/>
      </c>
      <c r="O93" s="21">
        <f>IF(A93="","",IF(OR(F93="",J93=""),"",IF(AND(J93&lt;&gt;"Terminé",F93&lt;TODAY()),"En retard","OK")))</f>
        <v/>
      </c>
    </row>
    <row r="94" ht="34" customHeight="1">
      <c r="A94" s="14" t="n"/>
      <c r="B94" s="6" t="n"/>
      <c r="C94" s="14" t="n"/>
      <c r="D94" s="14" t="n"/>
      <c r="E94" s="15" t="n"/>
      <c r="F94" s="15" t="n"/>
      <c r="G94" s="16" t="n"/>
      <c r="H94" s="16" t="n"/>
      <c r="I94" s="17" t="n"/>
      <c r="J94" s="14" t="n"/>
      <c r="K94" s="14" t="n"/>
      <c r="L94" s="6" t="n"/>
      <c r="M94" s="6" t="n"/>
      <c r="N94" s="18">
        <f>IF(OR(A94="",G94="",H94=""),"",H94-G94)</f>
        <v/>
      </c>
      <c r="O94" s="19">
        <f>IF(A94="","",IF(OR(F94="",J94=""),"",IF(AND(J94&lt;&gt;"Terminé",F94&lt;TODAY()),"En retard","OK")))</f>
        <v/>
      </c>
    </row>
    <row r="95" ht="34" customHeight="1">
      <c r="A95" s="14" t="n"/>
      <c r="B95" s="6" t="n"/>
      <c r="C95" s="14" t="n"/>
      <c r="D95" s="14" t="n"/>
      <c r="E95" s="15" t="n"/>
      <c r="F95" s="15" t="n"/>
      <c r="G95" s="16" t="n"/>
      <c r="H95" s="16" t="n"/>
      <c r="I95" s="17" t="n"/>
      <c r="J95" s="14" t="n"/>
      <c r="K95" s="14" t="n"/>
      <c r="L95" s="6" t="n"/>
      <c r="M95" s="6" t="n"/>
      <c r="N95" s="20">
        <f>IF(OR(A95="",G95="",H95=""),"",H95-G95)</f>
        <v/>
      </c>
      <c r="O95" s="21">
        <f>IF(A95="","",IF(OR(F95="",J95=""),"",IF(AND(J95&lt;&gt;"Terminé",F95&lt;TODAY()),"En retard","OK")))</f>
        <v/>
      </c>
    </row>
    <row r="96" ht="34" customHeight="1">
      <c r="A96" s="14" t="n"/>
      <c r="B96" s="6" t="n"/>
      <c r="C96" s="14" t="n"/>
      <c r="D96" s="14" t="n"/>
      <c r="E96" s="15" t="n"/>
      <c r="F96" s="15" t="n"/>
      <c r="G96" s="16" t="n"/>
      <c r="H96" s="16" t="n"/>
      <c r="I96" s="17" t="n"/>
      <c r="J96" s="14" t="n"/>
      <c r="K96" s="14" t="n"/>
      <c r="L96" s="6" t="n"/>
      <c r="M96" s="6" t="n"/>
      <c r="N96" s="18">
        <f>IF(OR(A96="",G96="",H96=""),"",H96-G96)</f>
        <v/>
      </c>
      <c r="O96" s="19">
        <f>IF(A96="","",IF(OR(F96="",J96=""),"",IF(AND(J96&lt;&gt;"Terminé",F96&lt;TODAY()),"En retard","OK")))</f>
        <v/>
      </c>
    </row>
    <row r="97" ht="34" customHeight="1">
      <c r="A97" s="14" t="n"/>
      <c r="B97" s="6" t="n"/>
      <c r="C97" s="14" t="n"/>
      <c r="D97" s="14" t="n"/>
      <c r="E97" s="15" t="n"/>
      <c r="F97" s="15" t="n"/>
      <c r="G97" s="16" t="n"/>
      <c r="H97" s="16" t="n"/>
      <c r="I97" s="17" t="n"/>
      <c r="J97" s="14" t="n"/>
      <c r="K97" s="14" t="n"/>
      <c r="L97" s="6" t="n"/>
      <c r="M97" s="6" t="n"/>
      <c r="N97" s="20">
        <f>IF(OR(A97="",G97="",H97=""),"",H97-G97)</f>
        <v/>
      </c>
      <c r="O97" s="21">
        <f>IF(A97="","",IF(OR(F97="",J97=""),"",IF(AND(J97&lt;&gt;"Terminé",F97&lt;TODAY()),"En retard","OK")))</f>
        <v/>
      </c>
    </row>
    <row r="98" ht="34" customHeight="1">
      <c r="A98" s="14" t="n"/>
      <c r="B98" s="6" t="n"/>
      <c r="C98" s="14" t="n"/>
      <c r="D98" s="14" t="n"/>
      <c r="E98" s="15" t="n"/>
      <c r="F98" s="15" t="n"/>
      <c r="G98" s="16" t="n"/>
      <c r="H98" s="16" t="n"/>
      <c r="I98" s="17" t="n"/>
      <c r="J98" s="14" t="n"/>
      <c r="K98" s="14" t="n"/>
      <c r="L98" s="6" t="n"/>
      <c r="M98" s="6" t="n"/>
      <c r="N98" s="18">
        <f>IF(OR(A98="",G98="",H98=""),"",H98-G98)</f>
        <v/>
      </c>
      <c r="O98" s="19">
        <f>IF(A98="","",IF(OR(F98="",J98=""),"",IF(AND(J98&lt;&gt;"Terminé",F98&lt;TODAY()),"En retard","OK")))</f>
        <v/>
      </c>
    </row>
    <row r="99" ht="34" customHeight="1">
      <c r="A99" s="14" t="n"/>
      <c r="B99" s="6" t="n"/>
      <c r="C99" s="14" t="n"/>
      <c r="D99" s="14" t="n"/>
      <c r="E99" s="15" t="n"/>
      <c r="F99" s="15" t="n"/>
      <c r="G99" s="16" t="n"/>
      <c r="H99" s="16" t="n"/>
      <c r="I99" s="17" t="n"/>
      <c r="J99" s="14" t="n"/>
      <c r="K99" s="14" t="n"/>
      <c r="L99" s="6" t="n"/>
      <c r="M99" s="6" t="n"/>
      <c r="N99" s="20">
        <f>IF(OR(A99="",G99="",H99=""),"",H99-G99)</f>
        <v/>
      </c>
      <c r="O99" s="21">
        <f>IF(A99="","",IF(OR(F99="",J99=""),"",IF(AND(J99&lt;&gt;"Terminé",F99&lt;TODAY()),"En retard","OK")))</f>
        <v/>
      </c>
    </row>
    <row r="100" ht="34" customHeight="1">
      <c r="A100" s="14" t="n"/>
      <c r="B100" s="6" t="n"/>
      <c r="C100" s="14" t="n"/>
      <c r="D100" s="14" t="n"/>
      <c r="E100" s="15" t="n"/>
      <c r="F100" s="15" t="n"/>
      <c r="G100" s="16" t="n"/>
      <c r="H100" s="16" t="n"/>
      <c r="I100" s="17" t="n"/>
      <c r="J100" s="14" t="n"/>
      <c r="K100" s="14" t="n"/>
      <c r="L100" s="6" t="n"/>
      <c r="M100" s="6" t="n"/>
      <c r="N100" s="18">
        <f>IF(OR(A100="",G100="",H100=""),"",H100-G100)</f>
        <v/>
      </c>
      <c r="O100" s="19">
        <f>IF(A100="","",IF(OR(F100="",J100=""),"",IF(AND(J100&lt;&gt;"Terminé",F100&lt;TODAY()),"En retard","OK")))</f>
        <v/>
      </c>
    </row>
    <row r="101" ht="34" customHeight="1">
      <c r="A101" s="14" t="n"/>
      <c r="B101" s="6" t="n"/>
      <c r="C101" s="14" t="n"/>
      <c r="D101" s="14" t="n"/>
      <c r="E101" s="15" t="n"/>
      <c r="F101" s="15" t="n"/>
      <c r="G101" s="16" t="n"/>
      <c r="H101" s="16" t="n"/>
      <c r="I101" s="17" t="n"/>
      <c r="J101" s="14" t="n"/>
      <c r="K101" s="14" t="n"/>
      <c r="L101" s="6" t="n"/>
      <c r="M101" s="6" t="n"/>
      <c r="N101" s="20">
        <f>IF(OR(A101="",G101="",H101=""),"",H101-G101)</f>
        <v/>
      </c>
      <c r="O101" s="21">
        <f>IF(A101="","",IF(OR(F101="",J101=""),"",IF(AND(J101&lt;&gt;"Terminé",F101&lt;TODAY()),"En retard","OK")))</f>
        <v/>
      </c>
    </row>
    <row r="103">
      <c r="A103" s="22" t="n"/>
      <c r="B103" s="22" t="n"/>
      <c r="C103" s="22" t="n"/>
      <c r="D103" s="22" t="n"/>
      <c r="E103" s="22" t="n"/>
      <c r="F103" s="22" t="inlineStr">
        <is>
          <t>Totaux</t>
        </is>
      </c>
      <c r="G103" s="23">
        <f>SUM(G2:G101)</f>
        <v/>
      </c>
      <c r="H103" s="23">
        <f>SUM(H2:H101)</f>
        <v/>
      </c>
      <c r="I103" s="22" t="n"/>
      <c r="J103" s="22" t="n"/>
      <c r="K103" s="22" t="n"/>
      <c r="L103" s="22" t="n"/>
      <c r="M103" s="22" t="n"/>
      <c r="N103" s="23">
        <f>SUM(N2:N101)</f>
        <v/>
      </c>
      <c r="O103" s="22" t="n"/>
    </row>
  </sheetData>
  <autoFilter ref="A1:O101"/>
  <conditionalFormatting sqref="J2:J101">
    <cfRule type="expression" priority="1" dxfId="0" stopIfTrue="1">
      <formula>$J2="Terminé"</formula>
    </cfRule>
    <cfRule type="expression" priority="2" dxfId="1" stopIfTrue="1">
      <formula>$J2="En cours"</formula>
    </cfRule>
    <cfRule type="expression" priority="3" dxfId="2" stopIfTrue="1">
      <formula>$J2="Bloqué"</formula>
    </cfRule>
  </conditionalFormatting>
  <conditionalFormatting sqref="O2:O101">
    <cfRule type="expression" priority="4" dxfId="0" stopIfTrue="1">
      <formula>$O2="OK"</formula>
    </cfRule>
    <cfRule type="expression" priority="5" dxfId="2" stopIfTrue="1">
      <formula>$O2="En retard"</formula>
    </cfRule>
  </conditionalFormatting>
  <dataValidations count="2">
    <dataValidation sqref="J2:J101" showErrorMessage="1" showInputMessage="1" allowBlank="1" type="list">
      <formula1>"À venir,En cours,Terminé,Bloqué"</formula1>
    </dataValidation>
    <dataValidation sqref="K2:K101" showErrorMessage="1" showInputMessage="1" allowBlank="1" type="list">
      <formula1>"Haute,Moyenne,Basse"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4" customWidth="1" min="3" max="3"/>
    <col width="4" customWidth="1" min="4" max="4"/>
    <col width="4" customWidth="1" min="5" max="5"/>
    <col width="4" customWidth="1" min="6" max="6"/>
    <col width="14" customWidth="1" min="7" max="7"/>
    <col width="22" customWidth="1" min="8" max="8"/>
    <col width="16" customWidth="1" min="9" max="9"/>
  </cols>
  <sheetData>
    <row r="1" ht="30" customHeight="1">
      <c r="A1" s="1" t="inlineStr">
        <is>
          <t>Synthèse — Déploiement d’un portail client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" t="n"/>
    </row>
    <row r="2">
      <c r="A2" s="3" t="inlineStr">
        <is>
          <t>Indicateurs clés</t>
        </is>
      </c>
      <c r="B2" s="3" t="inlineStr"/>
      <c r="G2" s="3" t="inlineStr">
        <is>
          <t>Correspondance responsables et villes</t>
        </is>
      </c>
      <c r="H2" s="3" t="n"/>
      <c r="I2" s="3" t="n"/>
    </row>
    <row r="3" ht="27" customHeight="1">
      <c r="A3" s="25" t="inlineStr">
        <is>
          <t>Budget total prévu</t>
        </is>
      </c>
      <c r="B3" s="26">
        <f>SUM('Suivi des lots'!G2:G101)</f>
        <v/>
      </c>
      <c r="G3" s="4" t="inlineStr">
        <is>
          <t>ID lot</t>
        </is>
      </c>
      <c r="H3" s="4" t="inlineStr">
        <is>
          <t>Responsable</t>
        </is>
      </c>
      <c r="I3" s="4" t="inlineStr">
        <is>
          <t>Ville</t>
        </is>
      </c>
    </row>
    <row r="4" ht="27" customHeight="1">
      <c r="A4" s="25" t="inlineStr">
        <is>
          <t>Dépenses engagées</t>
        </is>
      </c>
      <c r="B4" s="26">
        <f>SUM('Suivi des lots'!H2:H101)</f>
        <v/>
      </c>
      <c r="G4" s="19">
        <f>IF('Suivi des lots'!A2="","",'Suivi des lots'!A2)</f>
        <v/>
      </c>
      <c r="H4" s="19">
        <f>IF('Suivi des lots'!A2="","",'Suivi des lots'!C2)</f>
        <v/>
      </c>
      <c r="I4" s="19">
        <f>IF('Suivi des lots'!A2="","",'Suivi des lots'!D2)</f>
        <v/>
      </c>
    </row>
    <row r="5" ht="27" customHeight="1">
      <c r="A5" s="25" t="inlineStr">
        <is>
          <t>Taux de consommation</t>
        </is>
      </c>
      <c r="B5" s="27">
        <f>IFERROR(B4/B3,0)</f>
        <v/>
      </c>
      <c r="G5" s="21">
        <f>IF('Suivi des lots'!A3="","",'Suivi des lots'!A3)</f>
        <v/>
      </c>
      <c r="H5" s="21">
        <f>IF('Suivi des lots'!A3="","",'Suivi des lots'!C3)</f>
        <v/>
      </c>
      <c r="I5" s="21">
        <f>IF('Suivi des lots'!A3="","",'Suivi des lots'!D3)</f>
        <v/>
      </c>
    </row>
    <row r="6" ht="27" customHeight="1">
      <c r="A6" s="25" t="inlineStr">
        <is>
          <t>Avancement moyen</t>
        </is>
      </c>
      <c r="B6" s="27">
        <f>IFERROR(AVERAGE('Suivi des lots'!I2:I101),0)</f>
        <v/>
      </c>
      <c r="G6" s="19">
        <f>IF('Suivi des lots'!A4="","",'Suivi des lots'!A4)</f>
        <v/>
      </c>
      <c r="H6" s="19">
        <f>IF('Suivi des lots'!A4="","",'Suivi des lots'!C4)</f>
        <v/>
      </c>
      <c r="I6" s="19">
        <f>IF('Suivi des lots'!A4="","",'Suivi des lots'!D4)</f>
        <v/>
      </c>
    </row>
    <row r="7" ht="27" customHeight="1">
      <c r="A7" s="25" t="inlineStr">
        <is>
          <t>Nombre de lots terminés</t>
        </is>
      </c>
      <c r="B7" s="28">
        <f>COUNTIF('Suivi des lots'!J2:J101,"Terminé")</f>
        <v/>
      </c>
      <c r="G7" s="21">
        <f>IF('Suivi des lots'!A5="","",'Suivi des lots'!A5)</f>
        <v/>
      </c>
      <c r="H7" s="21">
        <f>IF('Suivi des lots'!A5="","",'Suivi des lots'!C5)</f>
        <v/>
      </c>
      <c r="I7" s="21">
        <f>IF('Suivi des lots'!A5="","",'Suivi des lots'!D5)</f>
        <v/>
      </c>
    </row>
    <row r="8" ht="27" customHeight="1">
      <c r="A8" s="25" t="inlineStr">
        <is>
          <t>Nombre de lots en retard</t>
        </is>
      </c>
      <c r="B8" s="28">
        <f>COUNTIF('Suivi des lots'!O2:O101,"En retard")</f>
        <v/>
      </c>
      <c r="G8" s="19">
        <f>IF('Suivi des lots'!A6="","",'Suivi des lots'!A6)</f>
        <v/>
      </c>
      <c r="H8" s="19">
        <f>IF('Suivi des lots'!A6="","",'Suivi des lots'!C6)</f>
        <v/>
      </c>
      <c r="I8" s="19">
        <f>IF('Suivi des lots'!A6="","",'Suivi des lots'!D6)</f>
        <v/>
      </c>
    </row>
    <row r="9" ht="27" customHeight="1">
      <c r="A9" s="25" t="inlineStr">
        <is>
          <t>Budget restant</t>
        </is>
      </c>
      <c r="B9" s="26">
        <f>B3-B4</f>
        <v/>
      </c>
      <c r="G9" s="21">
        <f>IF('Suivi des lots'!A7="","",'Suivi des lots'!A7)</f>
        <v/>
      </c>
      <c r="H9" s="21">
        <f>IF('Suivi des lots'!A7="","",'Suivi des lots'!C7)</f>
        <v/>
      </c>
      <c r="I9" s="21">
        <f>IF('Suivi des lots'!A7="","",'Suivi des lots'!D7)</f>
        <v/>
      </c>
    </row>
    <row r="10" ht="27" customHeight="1">
      <c r="A10" s="25" t="inlineStr">
        <is>
          <t>Statut budgétaire</t>
        </is>
      </c>
      <c r="B10" s="28">
        <f>IF(B4&gt;B3,"Dépassement","Dans le budget")</f>
        <v/>
      </c>
      <c r="G10" s="19">
        <f>IF('Suivi des lots'!A8="","",'Suivi des lots'!A8)</f>
        <v/>
      </c>
      <c r="H10" s="19">
        <f>IF('Suivi des lots'!A8="","",'Suivi des lots'!C8)</f>
        <v/>
      </c>
      <c r="I10" s="19">
        <f>IF('Suivi des lots'!A8="","",'Suivi des lots'!D8)</f>
        <v/>
      </c>
    </row>
    <row r="11">
      <c r="G11" s="21">
        <f>IF('Suivi des lots'!A9="","",'Suivi des lots'!A9)</f>
        <v/>
      </c>
      <c r="H11" s="21">
        <f>IF('Suivi des lots'!A9="","",'Suivi des lots'!C9)</f>
        <v/>
      </c>
      <c r="I11" s="21">
        <f>IF('Suivi des lots'!A9="","",'Suivi des lots'!D9)</f>
        <v/>
      </c>
    </row>
    <row r="12">
      <c r="G12" s="19">
        <f>IF('Suivi des lots'!A10="","",'Suivi des lots'!A10)</f>
        <v/>
      </c>
      <c r="H12" s="19">
        <f>IF('Suivi des lots'!A10="","",'Suivi des lots'!C10)</f>
        <v/>
      </c>
      <c r="I12" s="19">
        <f>IF('Suivi des lots'!A10="","",'Suivi des lots'!D10)</f>
        <v/>
      </c>
    </row>
    <row r="14">
      <c r="A14" s="3" t="inlineStr">
        <is>
          <t>Recherche d’un responsable par ID</t>
        </is>
      </c>
      <c r="B14" s="29" t="n"/>
    </row>
    <row r="15">
      <c r="A15" s="30" t="inlineStr">
        <is>
          <t>L04</t>
        </is>
      </c>
      <c r="B15" s="22">
        <f>IFERROR(VLOOKUP(A15,'Suivi des lots'!A2:C101,3,FALSE),"Non trouvé")</f>
        <v/>
      </c>
      <c r="G15" s="3" t="inlineStr">
        <is>
          <t>Répartition des lots par statut</t>
        </is>
      </c>
      <c r="H15" s="3" t="inlineStr"/>
    </row>
    <row r="16">
      <c r="G16" s="4" t="inlineStr">
        <is>
          <t>Statut</t>
        </is>
      </c>
      <c r="H16" s="4" t="inlineStr">
        <is>
          <t>Nombre de lots</t>
        </is>
      </c>
    </row>
    <row r="17">
      <c r="G17" s="19" t="inlineStr">
        <is>
          <t>À venir</t>
        </is>
      </c>
      <c r="H17" s="19">
        <f>COUNTIF('Suivi des lots'!J2:J101,G17)</f>
        <v/>
      </c>
    </row>
    <row r="18">
      <c r="G18" s="21" t="inlineStr">
        <is>
          <t>En cours</t>
        </is>
      </c>
      <c r="H18" s="21">
        <f>COUNTIF('Suivi des lots'!J2:J101,G18)</f>
        <v/>
      </c>
    </row>
    <row r="19">
      <c r="G19" s="19" t="inlineStr">
        <is>
          <t>Terminé</t>
        </is>
      </c>
      <c r="H19" s="19">
        <f>COUNTIF('Suivi des lots'!J2:J101,G19)</f>
        <v/>
      </c>
    </row>
    <row r="20">
      <c r="G20" s="21" t="inlineStr">
        <is>
          <t>Bloqué</t>
        </is>
      </c>
      <c r="H20" s="21">
        <f>COUNTIF('Suivi des lots'!J2:J101,G20)</f>
        <v/>
      </c>
    </row>
  </sheetData>
  <mergeCells count="1">
    <mergeCell ref="A1:N1"/>
  </mergeCells>
  <conditionalFormatting sqref="B10">
    <cfRule type="expression" priority="1" dxfId="2" stopIfTrue="1">
      <formula>B10="Dépassement"</formula>
    </cfRule>
    <cfRule type="expression" priority="2" dxfId="0" stopIfTrue="1">
      <formula>B10="Dans le budget"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2026-09-07T09:50:03Z</dcterms:created>
  <dcterms:modified xmlns:dcterms="http://purl.org/dc/terms/" xmlns:xsi="http://www.w3.org/2001/XMLSchema-instance" xsi:type="dcterms:W3CDTF">2026-09-07T09:50:03Z</dcterms:modified>
</cp:coreProperties>
</file>